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3709535B-87E6-49FF-902C-0A1D9E89993C}" xr6:coauthVersionLast="47" xr6:coauthVersionMax="47" xr10:uidLastSave="{00000000-0000-0000-0000-000000000000}"/>
  <bookViews>
    <workbookView xWindow="-108" yWindow="-108" windowWidth="23256" windowHeight="13896" xr2:uid="{A877FC34-11D7-412A-907E-4FAE553FB290}"/>
  </bookViews>
  <sheets>
    <sheet name="Budget 2024" sheetId="1" r:id="rId1"/>
    <sheet name="Reserves 2024" sheetId="2" r:id="rId2"/>
  </sheets>
  <definedNames>
    <definedName name="_xlnm.Print_Area" localSheetId="0">'Budget 2024'!$A$1:$D$34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9" i="1"/>
  <c r="D7" i="1"/>
  <c r="F15" i="2"/>
  <c r="I15" i="2"/>
  <c r="I12" i="2"/>
  <c r="I11" i="2"/>
  <c r="I10" i="2"/>
  <c r="I9" i="2"/>
  <c r="I8" i="2"/>
  <c r="I7" i="2"/>
  <c r="F4" i="1"/>
  <c r="C31" i="1"/>
  <c r="C9" i="1"/>
  <c r="B31" i="1" l="1"/>
  <c r="B9" i="1"/>
</calcChain>
</file>

<file path=xl/sharedStrings.xml><?xml version="1.0" encoding="utf-8"?>
<sst xmlns="http://schemas.openxmlformats.org/spreadsheetml/2006/main" count="73" uniqueCount="66">
  <si>
    <t>Proposed Budget</t>
  </si>
  <si>
    <t>Income</t>
  </si>
  <si>
    <t>Maintenance</t>
  </si>
  <si>
    <t>Laundry</t>
  </si>
  <si>
    <t>Rental income</t>
  </si>
  <si>
    <t>Special Assessement Income</t>
  </si>
  <si>
    <t>Total Revenue</t>
  </si>
  <si>
    <t>Expenses</t>
  </si>
  <si>
    <t>Accounting Fees</t>
  </si>
  <si>
    <t>Bank Fee Expense</t>
  </si>
  <si>
    <t>Electric Expense</t>
  </si>
  <si>
    <t>Insurance Expense</t>
  </si>
  <si>
    <t>Janitorial Expense</t>
  </si>
  <si>
    <t>Land Lease Expense</t>
  </si>
  <si>
    <t>Landscaping and Groundskeeping</t>
  </si>
  <si>
    <t>License and Permits</t>
  </si>
  <si>
    <t>Office Expense</t>
  </si>
  <si>
    <t>Pest Control</t>
  </si>
  <si>
    <t>Plumbing Expense</t>
  </si>
  <si>
    <t>Pool Expense</t>
  </si>
  <si>
    <t>Property Management Fees</t>
  </si>
  <si>
    <t>Repairs and Maintenance</t>
  </si>
  <si>
    <t>Sea Wall</t>
  </si>
  <si>
    <t>Water</t>
  </si>
  <si>
    <t>Taxes</t>
  </si>
  <si>
    <t>Total Expenses:</t>
  </si>
  <si>
    <t>Units</t>
  </si>
  <si>
    <t>Per Quarter</t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</si>
  <si>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</si>
  <si>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</si>
  <si>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</si>
  <si>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</si>
  <si>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</si>
  <si>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</si>
  <si>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</si>
  <si>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</si>
  <si>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</si>
  <si>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</si>
  <si>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</si>
  <si>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</si>
  <si>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Account</t>
  </si>
  <si>
    <t>for Life</t>
  </si>
  <si>
    <t>Full Reserves</t>
  </si>
  <si>
    <t>Partial Reserves</t>
  </si>
  <si>
    <t>Roof</t>
  </si>
  <si>
    <t>Parking lot</t>
  </si>
  <si>
    <t>Seawall</t>
  </si>
  <si>
    <t>Pool</t>
  </si>
  <si>
    <t>Paint</t>
  </si>
  <si>
    <t>Total</t>
  </si>
  <si>
    <t>Quarterly</t>
  </si>
  <si>
    <t>Full Reserves Quarterly Cost</t>
  </si>
  <si>
    <t>Quarterly Fees</t>
  </si>
  <si>
    <t>Partial with Maint.</t>
  </si>
  <si>
    <t>Estimated expenses</t>
  </si>
  <si>
    <t>Lighting Expense</t>
  </si>
  <si>
    <t>Dock Expense</t>
  </si>
  <si>
    <t xml:space="preserve">*The Florida Statues require the Board of Directors to adopt a budget with full reserves.  </t>
  </si>
  <si>
    <t>reserves or may opt to vote for reserves "less than adequate". (Partial Reserves)</t>
  </si>
  <si>
    <t xml:space="preserve">The unit owners at a duly called meeting, may vote against the funding of full </t>
  </si>
  <si>
    <t>2024 Budget</t>
  </si>
  <si>
    <t>2024 Budget - 20%</t>
  </si>
  <si>
    <t>Reserves 2024 - Amended</t>
  </si>
  <si>
    <t>Total Quarterly for 2024</t>
  </si>
  <si>
    <t>Approved budget</t>
  </si>
  <si>
    <t>Reserves for 2024 - Partial at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</si>
</sst>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164" fontId="2" fillId="0" borderId="1" xfId="1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4" fontId="0" fillId="0" borderId="0" xfId="1" applyFont="1"/>
    <xf numFmtId="44" fontId="2" fillId="0" borderId="1" xfId="1" applyFont="1" applyBorder="1" applyAlignment="1">
      <alignment horizontal="center"/>
    </xf>
    <xf numFmtId="44" fontId="2" fillId="0" borderId="0" xfId="1" applyFont="1" applyAlignment="1">
      <alignment horizontal="center" vertical="center" wrapText="1"/>
    </xf>
    <xf numFmtId="44" fontId="2" fillId="0" borderId="1" xfId="1" applyFont="1" applyFill="1" applyBorder="1" applyAlignment="1">
      <alignment horizontal="center"/>
    </xf>
    <xf numFmtId="44" fontId="0" fillId="0" borderId="3" xfId="1" applyFont="1" applyBorder="1"/>
    <xf numFmtId="44" fontId="0" fillId="0" borderId="0" xfId="0" applyNumberFormat="1"/>
    <xf numFmtId="42" fontId="0" fillId="0" borderId="0" xfId="0" applyNumberFormat="1"/>
    <xf numFmtId="44" fontId="0" fillId="0" borderId="0" xfId="1" applyFont="1" applyFill="1"/>
    <xf numFmtId="44" fontId="2" fillId="0" borderId="0" xfId="1" applyFont="1"/>
    <xf numFmtId="0" fontId="2" fillId="0" borderId="0" xfId="1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8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8" fontId="2" fillId="0" borderId="2" xfId="0" applyNumberFormat="1" applyFont="1" applyBorder="1" applyAlignment="1">
      <alignment horizontal="center"/>
    </xf>
    <xf numFmtId="8" fontId="0" fillId="0" borderId="0" xfId="0" applyNumberFormat="1"/>
    <xf numFmtId="6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8" fontId="2" fillId="0" borderId="2" xfId="1" applyNumberFormat="1" applyFont="1" applyBorder="1"/>
    <xf numFmtId="44" fontId="0" fillId="0" borderId="0" xfId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0C8C-3CDC-4748-835C-80F9FD9F949F}">
  <dimension ref="A1:F34"/>
  <sheetViews>
    <sheetView tabSelected="1" zoomScaleNormal="100" workbookViewId="0">
      <selection activeCell="E34" sqref="E34"/>
    </sheetView>
  </sheetViews>
  <sheetFormatPr defaultRowHeight="14.4" x14ac:dyDescent="0.3"/>
  <cols>
    <col min="1" max="1" width="31.21875" bestFit="1" customWidth="1"/>
    <col min="2" max="2" width="11.33203125" bestFit="1" customWidth="1"/>
    <col min="3" max="3" width="11.6640625" bestFit="1" customWidth="1"/>
    <col min="4" max="4" width="11.6640625" style="12" bestFit="1" customWidth="1"/>
    <col min="5" max="6" width="11.6640625" bestFit="1" customWidth="1"/>
    <col min="7" max="7" width="11.21875" bestFit="1" customWidth="1"/>
  </cols>
  <sheetData>
    <row r="1" spans="1:6" ht="37.049999999999997" customHeight="1" x14ac:dyDescent="0.3">
      <c r="B1" s="1">
        <v>2023</v>
      </c>
      <c r="C1" s="21">
        <v>2023</v>
      </c>
      <c r="D1" s="1">
        <v>2024</v>
      </c>
    </row>
    <row r="2" spans="1:6" ht="28.8" x14ac:dyDescent="0.3">
      <c r="B2" s="1" t="s">
        <v>0</v>
      </c>
      <c r="C2" s="14" t="s">
        <v>54</v>
      </c>
      <c r="D2" s="1" t="s">
        <v>64</v>
      </c>
    </row>
    <row r="3" spans="1:6" ht="21" x14ac:dyDescent="0.4">
      <c r="A3" s="2" t="s">
        <v>1</v>
      </c>
      <c r="B3" s="3"/>
      <c r="C3" s="12"/>
      <c r="D3"/>
    </row>
    <row r="4" spans="1:6" x14ac:dyDescent="0.3">
      <c r="A4" t="s">
        <v>2</v>
      </c>
      <c r="B4" s="4">
        <v>42787</v>
      </c>
      <c r="C4" s="12">
        <v>43050</v>
      </c>
      <c r="D4" s="12">
        <v>64150</v>
      </c>
      <c r="F4" s="17">
        <f>D4-D5-D6</f>
        <v>63500</v>
      </c>
    </row>
    <row r="5" spans="1:6" x14ac:dyDescent="0.3">
      <c r="A5" t="s">
        <v>3</v>
      </c>
      <c r="B5" s="4">
        <v>200</v>
      </c>
      <c r="C5" s="12">
        <v>360</v>
      </c>
      <c r="D5" s="12">
        <v>350</v>
      </c>
    </row>
    <row r="6" spans="1:6" x14ac:dyDescent="0.3">
      <c r="A6" t="s">
        <v>4</v>
      </c>
      <c r="B6" s="4">
        <v>550</v>
      </c>
      <c r="C6" s="12">
        <v>300</v>
      </c>
      <c r="D6" s="12">
        <v>300</v>
      </c>
    </row>
    <row r="7" spans="1:6" x14ac:dyDescent="0.3">
      <c r="A7" t="s">
        <v>39</v>
      </c>
      <c r="B7" s="4">
        <v>0</v>
      </c>
      <c r="C7" s="12">
        <v>0</v>
      </c>
      <c r="D7" s="12">
        <f>196*10*4</f>
        <v>7840</v>
      </c>
    </row>
    <row r="8" spans="1:6" x14ac:dyDescent="0.3">
      <c r="A8" t="s">
        <v>5</v>
      </c>
      <c r="B8" s="4">
        <v>0</v>
      </c>
      <c r="C8" s="12">
        <v>15000</v>
      </c>
      <c r="D8" s="16">
        <v>0</v>
      </c>
    </row>
    <row r="9" spans="1:6" x14ac:dyDescent="0.3">
      <c r="A9" s="5" t="s">
        <v>6</v>
      </c>
      <c r="B9" s="6">
        <f>SUM(B4:B8)</f>
        <v>43537</v>
      </c>
      <c r="C9" s="13">
        <f>SUM(C4:C8)</f>
        <v>58710</v>
      </c>
      <c r="D9" s="20">
        <f>SUM(D4:D8)</f>
        <v>72640</v>
      </c>
    </row>
    <row r="10" spans="1:6" ht="21" x14ac:dyDescent="0.4">
      <c r="A10" s="2" t="s">
        <v>7</v>
      </c>
      <c r="B10" s="7"/>
      <c r="C10" s="12"/>
    </row>
    <row r="11" spans="1:6" x14ac:dyDescent="0.3">
      <c r="A11" t="s">
        <v>8</v>
      </c>
      <c r="B11" s="4">
        <v>400</v>
      </c>
      <c r="C11" s="12">
        <v>350</v>
      </c>
      <c r="D11" s="12">
        <v>350</v>
      </c>
    </row>
    <row r="12" spans="1:6" x14ac:dyDescent="0.3">
      <c r="A12" t="s">
        <v>9</v>
      </c>
      <c r="B12" s="4">
        <v>20</v>
      </c>
      <c r="C12" s="12">
        <v>90</v>
      </c>
      <c r="D12" s="12">
        <v>90</v>
      </c>
    </row>
    <row r="13" spans="1:6" x14ac:dyDescent="0.3">
      <c r="A13" t="s">
        <v>56</v>
      </c>
      <c r="B13" s="4">
        <v>0</v>
      </c>
      <c r="C13" s="12">
        <v>0</v>
      </c>
      <c r="D13" s="12">
        <v>5010</v>
      </c>
    </row>
    <row r="14" spans="1:6" x14ac:dyDescent="0.3">
      <c r="A14" t="s">
        <v>10</v>
      </c>
      <c r="B14" s="4">
        <v>2200</v>
      </c>
      <c r="C14" s="12">
        <v>2025</v>
      </c>
      <c r="D14" s="12">
        <v>2200</v>
      </c>
    </row>
    <row r="15" spans="1:6" x14ac:dyDescent="0.3">
      <c r="A15" t="s">
        <v>11</v>
      </c>
      <c r="B15" s="4">
        <v>7000</v>
      </c>
      <c r="C15" s="12">
        <v>15972</v>
      </c>
      <c r="D15" s="12">
        <v>18000</v>
      </c>
    </row>
    <row r="16" spans="1:6" x14ac:dyDescent="0.3">
      <c r="A16" t="s">
        <v>12</v>
      </c>
      <c r="B16" s="4">
        <v>600</v>
      </c>
      <c r="C16" s="12">
        <v>0</v>
      </c>
      <c r="D16" s="12">
        <v>0</v>
      </c>
    </row>
    <row r="17" spans="1:5" x14ac:dyDescent="0.3">
      <c r="A17" t="s">
        <v>13</v>
      </c>
      <c r="B17" s="4">
        <v>15302</v>
      </c>
      <c r="C17" s="12">
        <v>15302</v>
      </c>
      <c r="D17" s="12">
        <v>15303</v>
      </c>
    </row>
    <row r="18" spans="1:5" x14ac:dyDescent="0.3">
      <c r="A18" t="s">
        <v>14</v>
      </c>
      <c r="B18" s="4">
        <v>2400</v>
      </c>
      <c r="C18" s="12">
        <v>2800</v>
      </c>
      <c r="D18" s="12">
        <v>2800</v>
      </c>
    </row>
    <row r="19" spans="1:5" x14ac:dyDescent="0.3">
      <c r="A19" t="s">
        <v>15</v>
      </c>
      <c r="B19" s="4">
        <v>150</v>
      </c>
      <c r="C19" s="12">
        <v>350</v>
      </c>
      <c r="D19" s="12">
        <v>350</v>
      </c>
    </row>
    <row r="20" spans="1:5" x14ac:dyDescent="0.3">
      <c r="A20" t="s">
        <v>55</v>
      </c>
      <c r="B20" s="4">
        <v>0</v>
      </c>
      <c r="C20" s="12">
        <v>0</v>
      </c>
      <c r="D20" s="12">
        <v>1500</v>
      </c>
    </row>
    <row r="21" spans="1:5" x14ac:dyDescent="0.3">
      <c r="A21" t="s">
        <v>16</v>
      </c>
      <c r="B21" s="4">
        <v>85</v>
      </c>
      <c r="C21" s="12">
        <v>160</v>
      </c>
      <c r="D21" s="12">
        <v>160</v>
      </c>
    </row>
    <row r="22" spans="1:5" x14ac:dyDescent="0.3">
      <c r="A22" s="8" t="s">
        <v>17</v>
      </c>
      <c r="B22" s="4">
        <v>400</v>
      </c>
      <c r="C22" s="12">
        <v>337</v>
      </c>
      <c r="D22" s="12">
        <v>337</v>
      </c>
    </row>
    <row r="23" spans="1:5" x14ac:dyDescent="0.3">
      <c r="A23" s="8" t="s">
        <v>18</v>
      </c>
      <c r="B23" s="4">
        <v>800</v>
      </c>
      <c r="C23" s="12">
        <v>0</v>
      </c>
      <c r="D23" s="12">
        <v>500</v>
      </c>
    </row>
    <row r="24" spans="1:5" x14ac:dyDescent="0.3">
      <c r="A24" s="8" t="s">
        <v>19</v>
      </c>
      <c r="B24" s="4">
        <v>2300</v>
      </c>
      <c r="C24" s="12">
        <v>3100</v>
      </c>
      <c r="D24" s="12">
        <v>3100</v>
      </c>
    </row>
    <row r="25" spans="1:5" x14ac:dyDescent="0.3">
      <c r="A25" s="8" t="s">
        <v>20</v>
      </c>
      <c r="B25" s="4">
        <v>3600</v>
      </c>
      <c r="C25" s="12">
        <v>3600</v>
      </c>
      <c r="D25" s="12">
        <v>3600</v>
      </c>
    </row>
    <row r="26" spans="1:5" x14ac:dyDescent="0.3">
      <c r="A26" s="8" t="s">
        <v>21</v>
      </c>
      <c r="B26" s="4">
        <v>680</v>
      </c>
      <c r="C26" s="12">
        <v>675</v>
      </c>
      <c r="D26" s="12">
        <v>2500</v>
      </c>
    </row>
    <row r="27" spans="1:5" x14ac:dyDescent="0.3">
      <c r="A27" s="8" t="s">
        <v>22</v>
      </c>
      <c r="B27" s="4">
        <v>1500</v>
      </c>
      <c r="C27" s="12">
        <v>15500</v>
      </c>
      <c r="D27" s="12">
        <v>2000</v>
      </c>
    </row>
    <row r="28" spans="1:5" x14ac:dyDescent="0.3">
      <c r="A28" s="8" t="s">
        <v>23</v>
      </c>
      <c r="B28" s="4">
        <v>6100</v>
      </c>
      <c r="C28" s="12">
        <v>6800</v>
      </c>
      <c r="D28" s="12">
        <v>7000</v>
      </c>
    </row>
    <row r="29" spans="1:5" x14ac:dyDescent="0.3">
      <c r="A29" s="8" t="s">
        <v>24</v>
      </c>
      <c r="B29" s="4">
        <v>0</v>
      </c>
      <c r="C29" s="12">
        <v>0</v>
      </c>
      <c r="D29" s="34">
        <v>0</v>
      </c>
    </row>
    <row r="30" spans="1:5" x14ac:dyDescent="0.3">
      <c r="A30" s="8" t="s">
        <v>65</v>
      </c>
      <c r="B30" s="4">
        <v>0</v>
      </c>
      <c r="C30" s="12">
        <v>0</v>
      </c>
      <c r="D30" s="16">
        <v>7840</v>
      </c>
    </row>
    <row r="31" spans="1:5" x14ac:dyDescent="0.3">
      <c r="A31" s="5" t="s">
        <v>25</v>
      </c>
      <c r="B31" s="6">
        <f>B11+B14+B15+B12+B16+B17+B18+B19+B21+B22+B23+B24+B25+B26+B27+B28+B29</f>
        <v>43537</v>
      </c>
      <c r="C31" s="15">
        <f>C11+C14+C15+C12+C16+C17+C18+C19+C21+C22+C23+C24+C25+C26+C27+C28+C29</f>
        <v>67061</v>
      </c>
      <c r="D31" s="20">
        <f>SUM(D11:D30)</f>
        <v>72640</v>
      </c>
    </row>
    <row r="32" spans="1:5" x14ac:dyDescent="0.3">
      <c r="B32" s="9"/>
      <c r="C32" s="3"/>
      <c r="D32" s="19"/>
      <c r="E32" s="12"/>
    </row>
    <row r="33" spans="1:5" ht="43.2" x14ac:dyDescent="0.3">
      <c r="A33" s="30" t="s">
        <v>26</v>
      </c>
      <c r="B33" s="30" t="s">
        <v>27</v>
      </c>
      <c r="C33" s="31" t="s">
        <v>43</v>
      </c>
      <c r="D33" s="32" t="s">
        <v>63</v>
      </c>
      <c r="E33" s="17"/>
    </row>
    <row r="34" spans="1:5" x14ac:dyDescent="0.3">
      <c r="A34" s="11">
        <v>10</v>
      </c>
      <c r="B34" s="27">
        <v>1604</v>
      </c>
      <c r="C34" s="27">
        <v>196</v>
      </c>
      <c r="D34" s="33">
        <v>1800</v>
      </c>
      <c r="E34" s="18"/>
    </row>
  </sheetData>
  <pageMargins left="0.7" right="0.7" top="0.75" bottom="0.75" header="0.3" footer="0.3"/>
  <pageSetup scale="85" orientation="portrait" r:id="rId1"/>
  <headerFooter>
    <oddHeader>&amp;CWoodcrest Terrace Inc
Budget 2024 - Amended
January 1, 2024 to December 31,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DB2F-0671-4440-B2F7-A02158560081}">
  <dimension ref="A1:J20"/>
  <sheetViews>
    <sheetView zoomScaleNormal="100" workbookViewId="0">
      <selection activeCell="J18" sqref="J18"/>
    </sheetView>
  </sheetViews>
  <sheetFormatPr defaultRowHeight="14.4" x14ac:dyDescent="0.3"/>
  <cols>
    <col min="2" max="2" width="9.77734375" bestFit="1" customWidth="1"/>
    <col min="3" max="3" width="11.77734375" bestFit="1" customWidth="1"/>
    <col min="4" max="4" width="12.5546875" bestFit="1" customWidth="1"/>
    <col min="5" max="5" width="24.21875" bestFit="1" customWidth="1"/>
    <col min="6" max="6" width="10.77734375" bestFit="1" customWidth="1"/>
    <col min="7" max="7" width="14.21875" bestFit="1" customWidth="1"/>
    <col min="8" max="8" width="15.21875" bestFit="1" customWidth="1"/>
    <col min="9" max="9" width="17.5546875" bestFit="1" customWidth="1"/>
    <col min="10" max="10" width="10.44140625" bestFit="1" customWidth="1"/>
  </cols>
  <sheetData>
    <row r="1" spans="1:10" ht="15" thickBot="1" x14ac:dyDescent="0.35"/>
    <row r="2" spans="1:10" x14ac:dyDescent="0.3">
      <c r="A2" s="48" t="s">
        <v>62</v>
      </c>
      <c r="B2" s="49"/>
      <c r="C2" s="49"/>
      <c r="D2" s="49"/>
      <c r="E2" s="49"/>
      <c r="F2" s="49"/>
      <c r="G2" s="49"/>
      <c r="H2" s="49"/>
      <c r="I2" s="50"/>
    </row>
    <row r="3" spans="1:10" ht="15" thickBot="1" x14ac:dyDescent="0.35">
      <c r="A3" s="51"/>
      <c r="B3" s="52"/>
      <c r="C3" s="52"/>
      <c r="D3" s="52"/>
      <c r="E3" s="52"/>
      <c r="F3" s="52"/>
      <c r="G3" s="52"/>
      <c r="H3" s="52"/>
      <c r="I3" s="53"/>
    </row>
    <row r="4" spans="1:10" x14ac:dyDescent="0.3">
      <c r="A4" s="58" t="s">
        <v>28</v>
      </c>
      <c r="B4" s="26" t="s">
        <v>29</v>
      </c>
      <c r="C4" s="26" t="s">
        <v>29</v>
      </c>
      <c r="D4" s="26" t="s">
        <v>30</v>
      </c>
      <c r="E4" s="26" t="s">
        <v>31</v>
      </c>
      <c r="F4" s="26" t="s">
        <v>32</v>
      </c>
      <c r="G4" s="26" t="s">
        <v>33</v>
      </c>
      <c r="H4" s="26" t="s">
        <v>34</v>
      </c>
      <c r="I4" s="26" t="s">
        <v>34</v>
      </c>
    </row>
    <row r="5" spans="1:10" x14ac:dyDescent="0.3">
      <c r="A5" s="58"/>
      <c r="B5" s="56" t="s">
        <v>35</v>
      </c>
      <c r="C5" s="56" t="s">
        <v>36</v>
      </c>
      <c r="D5" s="56" t="s">
        <v>37</v>
      </c>
      <c r="E5" s="10" t="s">
        <v>38</v>
      </c>
      <c r="F5" s="10" t="s">
        <v>39</v>
      </c>
      <c r="G5" s="10" t="s">
        <v>34</v>
      </c>
      <c r="H5" s="10" t="s">
        <v>60</v>
      </c>
      <c r="I5" s="10" t="s">
        <v>61</v>
      </c>
    </row>
    <row r="6" spans="1:10" x14ac:dyDescent="0.3">
      <c r="A6" s="57"/>
      <c r="B6" s="57"/>
      <c r="C6" s="57"/>
      <c r="D6" s="57"/>
      <c r="E6" s="10" t="s">
        <v>40</v>
      </c>
      <c r="F6" s="25">
        <v>45291</v>
      </c>
      <c r="G6" s="10" t="s">
        <v>41</v>
      </c>
      <c r="H6" s="10" t="s">
        <v>42</v>
      </c>
      <c r="I6" s="10" t="s">
        <v>43</v>
      </c>
    </row>
    <row r="7" spans="1:10" x14ac:dyDescent="0.3">
      <c r="A7" s="22" t="s">
        <v>44</v>
      </c>
      <c r="B7" s="22">
        <v>20</v>
      </c>
      <c r="C7" s="23">
        <v>75000</v>
      </c>
      <c r="D7" s="22">
        <v>8</v>
      </c>
      <c r="E7" s="24">
        <v>0.25</v>
      </c>
      <c r="F7" s="23">
        <v>0</v>
      </c>
      <c r="G7" s="23">
        <v>75000</v>
      </c>
      <c r="H7" s="23">
        <v>9375</v>
      </c>
      <c r="I7" s="23">
        <f>H7*0.2</f>
        <v>1875</v>
      </c>
      <c r="J7" s="28"/>
    </row>
    <row r="8" spans="1:10" x14ac:dyDescent="0.3">
      <c r="A8" s="22" t="s">
        <v>45</v>
      </c>
      <c r="B8" s="22">
        <v>12</v>
      </c>
      <c r="C8" s="23">
        <v>10000</v>
      </c>
      <c r="D8" s="22">
        <v>2</v>
      </c>
      <c r="E8" s="24">
        <v>0.2</v>
      </c>
      <c r="F8" s="23">
        <v>0</v>
      </c>
      <c r="G8" s="23">
        <v>10000</v>
      </c>
      <c r="H8" s="23">
        <v>5000</v>
      </c>
      <c r="I8" s="23">
        <f>H8*0.2</f>
        <v>1000</v>
      </c>
      <c r="J8" s="28"/>
    </row>
    <row r="9" spans="1:10" x14ac:dyDescent="0.3">
      <c r="A9" s="22" t="s">
        <v>46</v>
      </c>
      <c r="B9" s="22">
        <v>20</v>
      </c>
      <c r="C9" s="23">
        <v>200000</v>
      </c>
      <c r="D9" s="22">
        <v>17</v>
      </c>
      <c r="E9" s="24">
        <v>0.25</v>
      </c>
      <c r="F9" s="23">
        <v>0</v>
      </c>
      <c r="G9" s="23">
        <v>200000</v>
      </c>
      <c r="H9" s="23">
        <v>11764.71</v>
      </c>
      <c r="I9" s="23">
        <f>H9*0.2</f>
        <v>2352.942</v>
      </c>
      <c r="J9" s="28"/>
    </row>
    <row r="10" spans="1:10" x14ac:dyDescent="0.3">
      <c r="A10" s="22" t="s">
        <v>47</v>
      </c>
      <c r="B10" s="22">
        <v>8</v>
      </c>
      <c r="C10" s="23">
        <v>20000</v>
      </c>
      <c r="D10" s="22">
        <v>2</v>
      </c>
      <c r="E10" s="24">
        <v>0.15</v>
      </c>
      <c r="F10" s="23">
        <v>0</v>
      </c>
      <c r="G10" s="23">
        <v>20000</v>
      </c>
      <c r="H10" s="23">
        <v>10000</v>
      </c>
      <c r="I10" s="23">
        <f>H10*0.2</f>
        <v>2000</v>
      </c>
      <c r="J10" s="28"/>
    </row>
    <row r="11" spans="1:10" x14ac:dyDescent="0.3">
      <c r="A11" s="22" t="s">
        <v>48</v>
      </c>
      <c r="B11" s="22">
        <v>8</v>
      </c>
      <c r="C11" s="23">
        <v>20000</v>
      </c>
      <c r="D11" s="22">
        <v>6</v>
      </c>
      <c r="E11" s="24">
        <v>0.15</v>
      </c>
      <c r="F11" s="23">
        <v>0</v>
      </c>
      <c r="G11" s="23">
        <v>20000</v>
      </c>
      <c r="H11" s="23">
        <v>3333.33</v>
      </c>
      <c r="I11" s="23">
        <f>H11*0.2</f>
        <v>666.66600000000005</v>
      </c>
      <c r="J11" s="28"/>
    </row>
    <row r="12" spans="1:10" x14ac:dyDescent="0.3">
      <c r="A12" s="22" t="s">
        <v>49</v>
      </c>
      <c r="B12" s="22"/>
      <c r="C12" s="23">
        <v>325000</v>
      </c>
      <c r="D12" s="22"/>
      <c r="E12" s="24">
        <v>1</v>
      </c>
      <c r="F12" s="23">
        <v>0</v>
      </c>
      <c r="G12" s="27">
        <v>325000</v>
      </c>
      <c r="H12" s="29">
        <v>39473.040000000001</v>
      </c>
      <c r="I12" s="29">
        <f>SUM(I7:I11)</f>
        <v>7894.6080000000002</v>
      </c>
      <c r="J12" s="28"/>
    </row>
    <row r="13" spans="1:10" x14ac:dyDescent="0.3">
      <c r="J13" s="28"/>
    </row>
    <row r="14" spans="1:10" x14ac:dyDescent="0.3">
      <c r="A14" s="44" t="s">
        <v>2</v>
      </c>
      <c r="B14" s="45"/>
      <c r="C14" s="10" t="s">
        <v>50</v>
      </c>
      <c r="D14" s="54" t="s">
        <v>51</v>
      </c>
      <c r="E14" s="54"/>
      <c r="F14" s="54" t="s">
        <v>52</v>
      </c>
      <c r="G14" s="54"/>
      <c r="H14" s="10" t="s">
        <v>43</v>
      </c>
      <c r="I14" s="10" t="s">
        <v>53</v>
      </c>
    </row>
    <row r="15" spans="1:10" x14ac:dyDescent="0.3">
      <c r="A15" s="46"/>
      <c r="B15" s="47"/>
      <c r="C15" s="23">
        <v>1604</v>
      </c>
      <c r="D15" s="55">
        <v>986.83</v>
      </c>
      <c r="E15" s="55"/>
      <c r="F15" s="55">
        <f>C15+D15</f>
        <v>2590.83</v>
      </c>
      <c r="G15" s="55"/>
      <c r="H15" s="27">
        <v>196</v>
      </c>
      <c r="I15" s="27">
        <f>C15+H15</f>
        <v>1800</v>
      </c>
    </row>
    <row r="17" spans="1:9" ht="15" thickBot="1" x14ac:dyDescent="0.35"/>
    <row r="18" spans="1:9" x14ac:dyDescent="0.3">
      <c r="A18" s="35" t="s">
        <v>57</v>
      </c>
      <c r="B18" s="36"/>
      <c r="C18" s="36"/>
      <c r="D18" s="36"/>
      <c r="E18" s="36"/>
      <c r="F18" s="36"/>
      <c r="G18" s="36"/>
      <c r="H18" s="36"/>
      <c r="I18" s="37"/>
    </row>
    <row r="19" spans="1:9" x14ac:dyDescent="0.3">
      <c r="A19" s="38" t="s">
        <v>59</v>
      </c>
      <c r="B19" s="39"/>
      <c r="C19" s="39"/>
      <c r="D19" s="39"/>
      <c r="E19" s="39"/>
      <c r="F19" s="39"/>
      <c r="G19" s="39"/>
      <c r="H19" s="39"/>
      <c r="I19" s="40"/>
    </row>
    <row r="20" spans="1:9" ht="15" thickBot="1" x14ac:dyDescent="0.35">
      <c r="A20" s="41" t="s">
        <v>58</v>
      </c>
      <c r="B20" s="42"/>
      <c r="C20" s="42"/>
      <c r="D20" s="42"/>
      <c r="E20" s="42"/>
      <c r="F20" s="42"/>
      <c r="G20" s="42"/>
      <c r="H20" s="42"/>
      <c r="I20" s="43"/>
    </row>
  </sheetData>
  <mergeCells count="13">
    <mergeCell ref="A18:I18"/>
    <mergeCell ref="A19:I19"/>
    <mergeCell ref="A20:I20"/>
    <mergeCell ref="A14:B15"/>
    <mergeCell ref="A2:I3"/>
    <mergeCell ref="D14:E14"/>
    <mergeCell ref="D15:E15"/>
    <mergeCell ref="F14:G14"/>
    <mergeCell ref="F15:G15"/>
    <mergeCell ref="D5:D6"/>
    <mergeCell ref="C5:C6"/>
    <mergeCell ref="B5:B6"/>
    <mergeCell ref="A4:A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2024</vt:lpstr>
      <vt:lpstr>Reserves 2024</vt:lpstr>
      <vt:lpstr>'Budget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blum</dc:creator>
  <cp:lastModifiedBy>jamie blum</cp:lastModifiedBy>
  <cp:lastPrinted>2023-12-02T16:08:46Z</cp:lastPrinted>
  <dcterms:created xsi:type="dcterms:W3CDTF">2023-10-28T12:14:51Z</dcterms:created>
  <dcterms:modified xsi:type="dcterms:W3CDTF">2024-10-14T23:00:55Z</dcterms:modified>
</cp:coreProperties>
</file>