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e55a0fd66614d98/Documents/"/>
    </mc:Choice>
  </mc:AlternateContent>
  <xr:revisionPtr revIDLastSave="21" documentId="8_{88D756CA-E725-4623-B110-A3E85428A1D4}" xr6:coauthVersionLast="47" xr6:coauthVersionMax="47" xr10:uidLastSave="{BF21CEFC-A9BB-48DB-91E6-480D74BA0DA3}"/>
  <bookViews>
    <workbookView xWindow="-108" yWindow="-108" windowWidth="23256" windowHeight="12456" xr2:uid="{B7ECA0A9-F15F-4620-B73C-79A9F41D12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7" i="1" l="1"/>
  <c r="D76" i="1"/>
  <c r="C68" i="1"/>
  <c r="G68" i="1"/>
  <c r="G70" i="1" s="1"/>
  <c r="F68" i="1"/>
  <c r="F47" i="1"/>
  <c r="F30" i="1"/>
  <c r="F24" i="1"/>
  <c r="F70" i="1" s="1"/>
  <c r="D75" i="1" s="1"/>
  <c r="E68" i="1"/>
  <c r="E47" i="1"/>
  <c r="E30" i="1"/>
  <c r="E24" i="1"/>
  <c r="D68" i="1"/>
  <c r="D8" i="1"/>
  <c r="J68" i="1"/>
  <c r="J70" i="1" s="1"/>
  <c r="I68" i="1"/>
  <c r="I70" i="1" s="1"/>
  <c r="D24" i="1"/>
  <c r="D30" i="1"/>
  <c r="D47" i="1"/>
  <c r="C47" i="1"/>
  <c r="C30" i="1"/>
  <c r="C24" i="1"/>
  <c r="C8" i="1"/>
  <c r="E70" i="1" l="1"/>
  <c r="D70" i="1"/>
  <c r="C70" i="1"/>
</calcChain>
</file>

<file path=xl/sharedStrings.xml><?xml version="1.0" encoding="utf-8"?>
<sst xmlns="http://schemas.openxmlformats.org/spreadsheetml/2006/main" count="79" uniqueCount="72">
  <si>
    <t>Account</t>
  </si>
  <si>
    <t>Description</t>
  </si>
  <si>
    <t>2022 Approved Budget</t>
  </si>
  <si>
    <t>INCOME</t>
  </si>
  <si>
    <t>Overdue maintenance adjustment @ 1692x13/6</t>
  </si>
  <si>
    <t xml:space="preserve"> </t>
  </si>
  <si>
    <t>Mid-year Adjustment @ 1600x13</t>
  </si>
  <si>
    <t>Late Fees</t>
  </si>
  <si>
    <t>Interest Income</t>
  </si>
  <si>
    <t>EXPENSES</t>
  </si>
  <si>
    <t>General &amp; Administrative</t>
  </si>
  <si>
    <t>JSB Mgmt Fees</t>
  </si>
  <si>
    <t>Postage</t>
  </si>
  <si>
    <t>Accounting</t>
  </si>
  <si>
    <t>Administrative Bank Fees</t>
  </si>
  <si>
    <t>Permit - Pool  - Water Quality</t>
  </si>
  <si>
    <t>Permit - Pool - Fire &amp; Safety GATE</t>
  </si>
  <si>
    <t>Permit - Fire Extinguisher</t>
  </si>
  <si>
    <t>Permit - miscellaneous (as needed for projects)</t>
  </si>
  <si>
    <t>Legal Fees</t>
  </si>
  <si>
    <t>Bad Debt Expense</t>
  </si>
  <si>
    <t>Utilities</t>
  </si>
  <si>
    <t>Electricity</t>
  </si>
  <si>
    <t>Water &amp; Sewer</t>
  </si>
  <si>
    <t>Telephone @ Gate</t>
  </si>
  <si>
    <t>Maintenance - Regular</t>
  </si>
  <si>
    <t>White Fly Treatment</t>
  </si>
  <si>
    <t>PAVER CLEANING (recommended 2/yr)</t>
  </si>
  <si>
    <t>STREET LIGHT MAINTENANCE/REPLACEMENT</t>
  </si>
  <si>
    <t>LANDSCAPE LIGHTING REPAIRS</t>
  </si>
  <si>
    <t>ELECTRICAL BOX REPLACEMENT</t>
  </si>
  <si>
    <t>GATES &amp; CALLBOX REPLACEMENT</t>
  </si>
  <si>
    <t>ROADWAY RESEALING</t>
  </si>
  <si>
    <t>ROADWAY REPAIR</t>
  </si>
  <si>
    <t>ROOF REPLACEMENT ($35k X 14)</t>
  </si>
  <si>
    <t>TOTAL EXPENSES</t>
  </si>
  <si>
    <t>Insurance - Casualty, Liability, D&amp;O</t>
  </si>
  <si>
    <t>AVID Expenses</t>
  </si>
  <si>
    <t>Tree Trimming &amp; Hurricane Prep</t>
  </si>
  <si>
    <t>Irrigation Service, Maintenance, &amp; Rust Prevention/Control - Evergreen</t>
  </si>
  <si>
    <t>ROOF CLEANING (every 2 - 5 years)</t>
  </si>
  <si>
    <t>DRAIN CLEANING (2025)</t>
  </si>
  <si>
    <t>POOL RESURFACING (2027)</t>
  </si>
  <si>
    <t>PAVER PROJECT (2027)</t>
  </si>
  <si>
    <t>EXTERIOR BUILDING/RAILING/FENCE/LIGHT POST PAINTING (2025)</t>
  </si>
  <si>
    <t xml:space="preserve">Landscaping - Heaven Sent </t>
  </si>
  <si>
    <t>Gate - Expense - Access Masters</t>
  </si>
  <si>
    <t>Lift Station - Maintenance Contract</t>
  </si>
  <si>
    <t>REPLACE FENCE AROUND POOL EQUIPMENT</t>
  </si>
  <si>
    <t>LANDSCAPE MAINTENANCE/REPLACEMENT - Entrance, guest parking rear, side and rear pool fence, pool pump</t>
  </si>
  <si>
    <t>Maintenance - Periodic</t>
  </si>
  <si>
    <t>Pool - Miscellaneous Maintenance</t>
  </si>
  <si>
    <t>Pool Service - Clear Image/Top Notch</t>
  </si>
  <si>
    <t>Monthly Dues (2023 625x13) (2022  363x13)</t>
  </si>
  <si>
    <t>ROUTINE BUILDING INSPECTIONS - EXTERIORS</t>
  </si>
  <si>
    <t>PERGOLA REPLACEMENT/REPAIR (future year)</t>
  </si>
  <si>
    <t>2027 
(5 year)</t>
  </si>
  <si>
    <t>2033 
(10 year)</t>
  </si>
  <si>
    <t>ROOF INSPECTIONS ($195 X 14)</t>
  </si>
  <si>
    <t>2023 ACTUAL</t>
  </si>
  <si>
    <t>2023 Approved  Budget</t>
  </si>
  <si>
    <t>2024 Proposed Budget</t>
  </si>
  <si>
    <t>Irrigation Service, Maintenance - EvenFlow</t>
  </si>
  <si>
    <t>2024 Proposed Annual Operating Budget</t>
  </si>
  <si>
    <t>2024 Proposed Monthly Association Fees Due</t>
  </si>
  <si>
    <t>2024 Proposed Monthly Payable Per Unit (Jan - Dec)</t>
  </si>
  <si>
    <t>Miscellaneous Landscaping - trim/prep/fertilize</t>
  </si>
  <si>
    <t>Rust Control - Rust Tech</t>
  </si>
  <si>
    <t>Pest Control - Hometown (pool house and lawn)</t>
  </si>
  <si>
    <t xml:space="preserve">General/Miscellaneous - Mntnce/Svc/Repair </t>
  </si>
  <si>
    <t xml:space="preserve">    subtotal</t>
  </si>
  <si>
    <t xml:space="preserve">    sub-total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</si>
</sst>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0" applyNumberFormat="1" applyFont="1" applyBorder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0" borderId="0" xfId="0" applyFont="1"/>
    <xf numFmtId="164" fontId="2" fillId="0" borderId="0" xfId="0" applyNumberFormat="1" applyFont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2" fillId="2" borderId="1" xfId="0" applyNumberFormat="1" applyFont="1" applyFill="1" applyBorder="1"/>
    <xf numFmtId="164" fontId="2" fillId="3" borderId="0" xfId="0" applyNumberFormat="1" applyFont="1" applyFill="1"/>
    <xf numFmtId="164" fontId="2" fillId="4" borderId="1" xfId="0" applyNumberFormat="1" applyFont="1" applyFill="1" applyBorder="1"/>
    <xf numFmtId="164" fontId="2" fillId="3" borderId="1" xfId="0" applyNumberFormat="1" applyFont="1" applyFill="1" applyBorder="1"/>
    <xf numFmtId="0" fontId="1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wrapText="1"/>
    </xf>
    <xf numFmtId="164" fontId="2" fillId="5" borderId="1" xfId="0" applyNumberFormat="1" applyFont="1" applyFill="1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164" fontId="2" fillId="0" borderId="0" xfId="0" applyNumberFormat="1" applyFont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Fill="1"/>
    <xf numFmtId="164" fontId="1" fillId="2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A64B4-DF2E-4520-A8F2-ECBEEC318A77}">
  <sheetPr>
    <pageSetUpPr fitToPage="1"/>
  </sheetPr>
  <dimension ref="A1:N79"/>
  <sheetViews>
    <sheetView tabSelected="1" zoomScale="90" zoomScaleNormal="90" workbookViewId="0"/>
  </sheetViews>
  <sheetFormatPr defaultRowHeight="14.4" x14ac:dyDescent="0.3"/>
  <cols>
    <col min="1" max="1" width="8.88671875" style="7"/>
    <col min="2" max="2" width="44.88671875" style="6" bestFit="1" customWidth="1"/>
    <col min="3" max="3" width="11" style="7" bestFit="1" customWidth="1"/>
    <col min="4" max="4" width="14.33203125" style="8" bestFit="1" customWidth="1"/>
    <col min="5" max="5" width="12.77734375" style="8" bestFit="1" customWidth="1"/>
    <col min="6" max="6" width="16.21875" style="8" customWidth="1"/>
    <col min="7" max="7" width="11" style="8" bestFit="1" customWidth="1"/>
    <col min="8" max="8" width="5.5546875" style="8" bestFit="1" customWidth="1"/>
    <col min="9" max="9" width="11" style="8" bestFit="1" customWidth="1"/>
    <col min="10" max="10" width="12.109375" style="8" bestFit="1" customWidth="1"/>
    <col min="11" max="16384" width="8.88671875" style="7"/>
  </cols>
  <sheetData>
    <row r="1" spans="1:10" ht="43.2" x14ac:dyDescent="0.3">
      <c r="A1" s="3" t="s">
        <v>0</v>
      </c>
      <c r="B1" s="3" t="s">
        <v>1</v>
      </c>
      <c r="C1" s="9" t="s">
        <v>2</v>
      </c>
      <c r="D1" s="25" t="s">
        <v>60</v>
      </c>
      <c r="E1" s="4" t="s">
        <v>59</v>
      </c>
      <c r="F1" s="3" t="s">
        <v>61</v>
      </c>
      <c r="G1" s="15">
        <v>2025</v>
      </c>
      <c r="H1" s="15">
        <v>2026</v>
      </c>
      <c r="I1" s="3" t="s">
        <v>56</v>
      </c>
      <c r="J1" s="3" t="s">
        <v>57</v>
      </c>
    </row>
    <row r="2" spans="1:10" x14ac:dyDescent="0.3">
      <c r="A2" s="5" t="s">
        <v>3</v>
      </c>
      <c r="B2" s="1"/>
      <c r="C2" s="10"/>
      <c r="D2" s="11"/>
      <c r="E2" s="2"/>
      <c r="F2" s="2"/>
      <c r="G2" s="2"/>
      <c r="H2" s="2"/>
      <c r="I2" s="2"/>
      <c r="J2" s="2"/>
    </row>
    <row r="3" spans="1:10" x14ac:dyDescent="0.3">
      <c r="A3" s="5"/>
      <c r="B3" s="1" t="s">
        <v>53</v>
      </c>
      <c r="C3" s="11">
        <v>56628</v>
      </c>
      <c r="D3" s="11">
        <v>97500</v>
      </c>
      <c r="E3" s="14"/>
      <c r="F3" s="2"/>
      <c r="G3" s="2"/>
      <c r="H3" s="2"/>
      <c r="I3" s="2"/>
      <c r="J3" s="2"/>
    </row>
    <row r="4" spans="1:10" x14ac:dyDescent="0.3">
      <c r="A4" s="5"/>
      <c r="B4" s="1" t="s">
        <v>4</v>
      </c>
      <c r="C4" s="11">
        <v>22000</v>
      </c>
      <c r="D4" s="11">
        <v>0</v>
      </c>
      <c r="E4" s="14">
        <v>0</v>
      </c>
      <c r="F4" s="2">
        <v>0</v>
      </c>
      <c r="G4" s="2"/>
      <c r="H4" s="2"/>
      <c r="I4" s="2"/>
      <c r="J4" s="2"/>
    </row>
    <row r="5" spans="1:10" x14ac:dyDescent="0.3">
      <c r="A5" s="5"/>
      <c r="B5" s="1" t="s">
        <v>6</v>
      </c>
      <c r="C5" s="11">
        <v>20800</v>
      </c>
      <c r="D5" s="11">
        <v>0</v>
      </c>
      <c r="E5" s="14">
        <v>0</v>
      </c>
      <c r="F5" s="2">
        <v>0</v>
      </c>
      <c r="G5" s="2"/>
      <c r="H5" s="2"/>
      <c r="I5" s="2"/>
      <c r="J5" s="2"/>
    </row>
    <row r="6" spans="1:10" x14ac:dyDescent="0.3">
      <c r="A6" s="5"/>
      <c r="B6" s="1" t="s">
        <v>7</v>
      </c>
      <c r="C6" s="11">
        <v>0</v>
      </c>
      <c r="D6" s="11">
        <v>0</v>
      </c>
      <c r="E6" s="14"/>
      <c r="F6" s="2"/>
      <c r="G6" s="2"/>
      <c r="H6" s="2"/>
      <c r="I6" s="2"/>
      <c r="J6" s="2"/>
    </row>
    <row r="7" spans="1:10" x14ac:dyDescent="0.3">
      <c r="A7" s="5"/>
      <c r="B7" s="1" t="s">
        <v>8</v>
      </c>
      <c r="C7" s="11">
        <v>0</v>
      </c>
      <c r="D7" s="11">
        <v>0</v>
      </c>
      <c r="E7" s="14"/>
      <c r="F7" s="2"/>
      <c r="G7" s="2"/>
      <c r="H7" s="2"/>
      <c r="I7" s="2"/>
      <c r="J7" s="2"/>
    </row>
    <row r="8" spans="1:10" x14ac:dyDescent="0.3">
      <c r="A8" s="5"/>
      <c r="B8" s="1" t="s">
        <v>71</v>
      </c>
      <c r="C8" s="11">
        <f>SUM(C3:C7)</f>
        <v>99428</v>
      </c>
      <c r="D8" s="11">
        <f>SUM(D3:D7)</f>
        <v>97500</v>
      </c>
      <c r="E8" s="14">
        <v>61970.74</v>
      </c>
      <c r="F8" s="2"/>
      <c r="G8" s="2"/>
      <c r="H8" s="2"/>
      <c r="I8" s="2"/>
      <c r="J8" s="2"/>
    </row>
    <row r="9" spans="1:10" x14ac:dyDescent="0.3">
      <c r="A9" s="5"/>
      <c r="B9" s="1"/>
      <c r="C9" s="11"/>
      <c r="D9" s="11"/>
      <c r="E9" s="2"/>
      <c r="F9" s="2"/>
      <c r="G9" s="2"/>
      <c r="H9" s="2"/>
      <c r="I9" s="2"/>
      <c r="J9" s="2"/>
    </row>
    <row r="10" spans="1:10" x14ac:dyDescent="0.3">
      <c r="A10" s="5" t="s">
        <v>9</v>
      </c>
      <c r="B10" s="1"/>
      <c r="C10" s="11"/>
      <c r="D10" s="11"/>
      <c r="E10" s="2"/>
      <c r="F10" s="2"/>
      <c r="G10" s="2"/>
      <c r="H10" s="2"/>
      <c r="I10" s="2"/>
      <c r="J10" s="2"/>
    </row>
    <row r="11" spans="1:10" x14ac:dyDescent="0.3">
      <c r="A11" s="5" t="s">
        <v>10</v>
      </c>
      <c r="B11" s="1"/>
      <c r="C11" s="11"/>
      <c r="D11" s="11"/>
      <c r="E11" s="2"/>
      <c r="F11" s="2"/>
      <c r="G11" s="2"/>
      <c r="H11" s="2"/>
      <c r="I11" s="2"/>
      <c r="J11" s="2"/>
    </row>
    <row r="12" spans="1:10" x14ac:dyDescent="0.3">
      <c r="A12" s="5"/>
      <c r="B12" s="1" t="s">
        <v>11</v>
      </c>
      <c r="C12" s="11">
        <v>3600</v>
      </c>
      <c r="D12" s="11">
        <v>3600</v>
      </c>
      <c r="E12" s="2">
        <v>1986.3</v>
      </c>
      <c r="F12" s="2">
        <v>3600</v>
      </c>
      <c r="G12" s="2"/>
      <c r="H12" s="2"/>
      <c r="I12" s="2"/>
      <c r="J12" s="2"/>
    </row>
    <row r="13" spans="1:10" x14ac:dyDescent="0.3">
      <c r="A13" s="5"/>
      <c r="B13" s="1" t="s">
        <v>12</v>
      </c>
      <c r="C13" s="11">
        <v>180</v>
      </c>
      <c r="D13" s="11">
        <v>200</v>
      </c>
      <c r="E13" s="2">
        <v>61.14</v>
      </c>
      <c r="F13" s="2">
        <v>200</v>
      </c>
      <c r="G13" s="2"/>
      <c r="H13" s="2"/>
      <c r="I13" s="2"/>
      <c r="J13" s="2"/>
    </row>
    <row r="14" spans="1:10" x14ac:dyDescent="0.3">
      <c r="A14" s="5"/>
      <c r="B14" s="1" t="s">
        <v>13</v>
      </c>
      <c r="C14" s="11">
        <v>320</v>
      </c>
      <c r="D14" s="11">
        <v>350</v>
      </c>
      <c r="E14" s="2">
        <v>375</v>
      </c>
      <c r="F14" s="2">
        <v>350</v>
      </c>
      <c r="G14" s="2"/>
      <c r="H14" s="2"/>
      <c r="I14" s="2"/>
      <c r="J14" s="2"/>
    </row>
    <row r="15" spans="1:10" x14ac:dyDescent="0.3">
      <c r="A15" s="5"/>
      <c r="B15" s="1" t="s">
        <v>37</v>
      </c>
      <c r="C15" s="11"/>
      <c r="D15" s="11">
        <v>360</v>
      </c>
      <c r="E15" s="2"/>
      <c r="F15" s="2">
        <v>375</v>
      </c>
      <c r="G15" s="2"/>
      <c r="H15" s="2"/>
      <c r="I15" s="2"/>
      <c r="J15" s="2"/>
    </row>
    <row r="16" spans="1:10" x14ac:dyDescent="0.3">
      <c r="A16" s="5"/>
      <c r="B16" s="1" t="s">
        <v>14</v>
      </c>
      <c r="C16" s="11">
        <v>50</v>
      </c>
      <c r="D16" s="11">
        <v>50</v>
      </c>
      <c r="E16" s="2">
        <v>12</v>
      </c>
      <c r="F16" s="2">
        <v>50</v>
      </c>
      <c r="G16" s="2"/>
      <c r="H16" s="2"/>
      <c r="I16" s="2"/>
      <c r="J16" s="2"/>
    </row>
    <row r="17" spans="1:10" s="8" customFormat="1" x14ac:dyDescent="0.3">
      <c r="A17" s="5"/>
      <c r="B17" s="1" t="s">
        <v>15</v>
      </c>
      <c r="C17" s="11">
        <v>620</v>
      </c>
      <c r="D17" s="11">
        <v>620</v>
      </c>
      <c r="E17" s="2">
        <v>311.60000000000002</v>
      </c>
      <c r="F17" s="2">
        <v>650</v>
      </c>
      <c r="G17" s="2"/>
      <c r="H17" s="2"/>
      <c r="I17" s="2"/>
      <c r="J17" s="2"/>
    </row>
    <row r="18" spans="1:10" s="8" customFormat="1" x14ac:dyDescent="0.3">
      <c r="A18" s="5"/>
      <c r="B18" s="1" t="s">
        <v>16</v>
      </c>
      <c r="C18" s="11">
        <v>60</v>
      </c>
      <c r="D18" s="11">
        <v>60</v>
      </c>
      <c r="E18" s="13"/>
      <c r="F18" s="2">
        <v>70</v>
      </c>
      <c r="G18" s="2"/>
      <c r="H18" s="2"/>
      <c r="I18" s="2"/>
      <c r="J18" s="2"/>
    </row>
    <row r="19" spans="1:10" s="8" customFormat="1" x14ac:dyDescent="0.3">
      <c r="A19" s="5"/>
      <c r="B19" s="1" t="s">
        <v>17</v>
      </c>
      <c r="C19" s="11"/>
      <c r="D19" s="11">
        <v>100</v>
      </c>
      <c r="E19" s="13"/>
      <c r="F19" s="2">
        <v>100</v>
      </c>
      <c r="G19" s="2"/>
      <c r="H19" s="2"/>
      <c r="I19" s="2"/>
      <c r="J19" s="2"/>
    </row>
    <row r="20" spans="1:10" s="8" customFormat="1" x14ac:dyDescent="0.3">
      <c r="A20" s="5"/>
      <c r="B20" s="1" t="s">
        <v>18</v>
      </c>
      <c r="C20" s="11"/>
      <c r="D20" s="11">
        <v>0</v>
      </c>
      <c r="E20" s="13"/>
      <c r="F20" s="2"/>
      <c r="G20" s="2"/>
      <c r="H20" s="2"/>
      <c r="I20" s="2"/>
      <c r="J20" s="2"/>
    </row>
    <row r="21" spans="1:10" s="8" customFormat="1" x14ac:dyDescent="0.3">
      <c r="A21" s="5"/>
      <c r="B21" s="1" t="s">
        <v>36</v>
      </c>
      <c r="C21" s="11">
        <v>5900</v>
      </c>
      <c r="D21" s="11">
        <v>6000</v>
      </c>
      <c r="E21" s="2">
        <v>5346</v>
      </c>
      <c r="F21" s="2">
        <v>7485</v>
      </c>
      <c r="G21" s="2"/>
      <c r="H21" s="2"/>
      <c r="I21" s="2"/>
      <c r="J21" s="2"/>
    </row>
    <row r="22" spans="1:10" s="8" customFormat="1" x14ac:dyDescent="0.3">
      <c r="A22" s="5"/>
      <c r="B22" s="1" t="s">
        <v>19</v>
      </c>
      <c r="C22" s="11">
        <v>1000</v>
      </c>
      <c r="D22" s="11">
        <v>5000</v>
      </c>
      <c r="E22" s="2">
        <v>7142</v>
      </c>
      <c r="F22" s="2">
        <v>10000</v>
      </c>
      <c r="G22" s="2"/>
      <c r="H22" s="2"/>
      <c r="I22" s="2"/>
      <c r="J22" s="2"/>
    </row>
    <row r="23" spans="1:10" s="8" customFormat="1" x14ac:dyDescent="0.3">
      <c r="A23" s="5"/>
      <c r="B23" s="1" t="s">
        <v>20</v>
      </c>
      <c r="C23" s="11">
        <v>0</v>
      </c>
      <c r="D23" s="11">
        <v>0</v>
      </c>
      <c r="E23" s="2"/>
      <c r="F23" s="2"/>
      <c r="G23" s="2"/>
      <c r="H23" s="2"/>
      <c r="I23" s="2"/>
      <c r="J23" s="2"/>
    </row>
    <row r="24" spans="1:10" s="8" customFormat="1" x14ac:dyDescent="0.3">
      <c r="A24" s="5"/>
      <c r="B24" s="1" t="s">
        <v>71</v>
      </c>
      <c r="C24" s="11">
        <f>SUM(C12:C23)</f>
        <v>11730</v>
      </c>
      <c r="D24" s="11">
        <f>SUM(D12:D23)</f>
        <v>16340</v>
      </c>
      <c r="E24" s="2">
        <f>SUM(E12:E23)</f>
        <v>15234.04</v>
      </c>
      <c r="F24" s="2">
        <f>SUM(F12:F23)</f>
        <v>22880</v>
      </c>
      <c r="G24" s="2"/>
      <c r="H24" s="2"/>
      <c r="I24" s="2"/>
      <c r="J24" s="2"/>
    </row>
    <row r="25" spans="1:10" s="8" customFormat="1" x14ac:dyDescent="0.3">
      <c r="A25" s="5"/>
      <c r="B25" s="1"/>
      <c r="C25" s="11"/>
      <c r="D25" s="11"/>
      <c r="E25" s="2"/>
      <c r="F25" s="2"/>
      <c r="G25" s="2"/>
      <c r="H25" s="2"/>
      <c r="I25" s="2"/>
      <c r="J25" s="2"/>
    </row>
    <row r="26" spans="1:10" s="8" customFormat="1" x14ac:dyDescent="0.3">
      <c r="A26" s="5" t="s">
        <v>21</v>
      </c>
      <c r="B26" s="1"/>
      <c r="C26" s="11"/>
      <c r="D26" s="11"/>
      <c r="E26" s="2"/>
      <c r="F26" s="2"/>
      <c r="G26" s="2"/>
      <c r="H26" s="2"/>
      <c r="I26" s="2"/>
      <c r="J26" s="2"/>
    </row>
    <row r="27" spans="1:10" s="8" customFormat="1" x14ac:dyDescent="0.3">
      <c r="A27" s="5"/>
      <c r="B27" s="1" t="s">
        <v>22</v>
      </c>
      <c r="C27" s="11">
        <v>2600</v>
      </c>
      <c r="D27" s="11">
        <v>3500</v>
      </c>
      <c r="E27" s="2">
        <v>1631.94</v>
      </c>
      <c r="F27" s="2">
        <v>3700</v>
      </c>
      <c r="G27" s="2"/>
      <c r="H27" s="2"/>
      <c r="I27" s="2"/>
      <c r="J27" s="2"/>
    </row>
    <row r="28" spans="1:10" s="8" customFormat="1" x14ac:dyDescent="0.3">
      <c r="A28" s="5"/>
      <c r="B28" s="1" t="s">
        <v>23</v>
      </c>
      <c r="C28" s="11">
        <v>875</v>
      </c>
      <c r="D28" s="11">
        <v>1200</v>
      </c>
      <c r="E28" s="2">
        <v>567.76</v>
      </c>
      <c r="F28" s="2">
        <v>1400</v>
      </c>
      <c r="G28" s="2"/>
      <c r="H28" s="2"/>
      <c r="I28" s="2"/>
      <c r="J28" s="2"/>
    </row>
    <row r="29" spans="1:10" s="8" customFormat="1" x14ac:dyDescent="0.3">
      <c r="A29" s="5"/>
      <c r="B29" s="1" t="s">
        <v>24</v>
      </c>
      <c r="C29" s="11">
        <v>1800</v>
      </c>
      <c r="D29" s="11">
        <v>2500</v>
      </c>
      <c r="E29" s="2">
        <v>1171.56</v>
      </c>
      <c r="F29" s="2">
        <v>2600</v>
      </c>
      <c r="G29" s="2"/>
      <c r="H29" s="2"/>
      <c r="I29" s="2"/>
      <c r="J29" s="2"/>
    </row>
    <row r="30" spans="1:10" s="8" customFormat="1" x14ac:dyDescent="0.3">
      <c r="A30" s="5"/>
      <c r="B30" s="1" t="s">
        <v>71</v>
      </c>
      <c r="C30" s="11">
        <f>SUM(C27:C29)</f>
        <v>5275</v>
      </c>
      <c r="D30" s="11">
        <f>SUM(D27:D29)</f>
        <v>7200</v>
      </c>
      <c r="E30" s="2">
        <f>SUM(E27:E29)</f>
        <v>3371.2599999999998</v>
      </c>
      <c r="F30" s="2">
        <f>SUM(F27:F29)</f>
        <v>7700</v>
      </c>
      <c r="G30" s="2"/>
      <c r="H30" s="2"/>
      <c r="I30" s="2"/>
      <c r="J30" s="2"/>
    </row>
    <row r="31" spans="1:10" s="8" customFormat="1" x14ac:dyDescent="0.3">
      <c r="A31" s="5"/>
      <c r="B31" s="1"/>
      <c r="C31" s="11"/>
      <c r="D31" s="11"/>
      <c r="E31" s="2"/>
      <c r="F31" s="2"/>
      <c r="G31" s="2"/>
      <c r="H31" s="2"/>
      <c r="I31" s="2"/>
      <c r="J31" s="2"/>
    </row>
    <row r="32" spans="1:10" s="8" customFormat="1" x14ac:dyDescent="0.3">
      <c r="A32" s="5"/>
      <c r="B32" s="1"/>
      <c r="C32" s="11"/>
      <c r="D32" s="11"/>
      <c r="E32" s="2"/>
      <c r="F32" s="2"/>
      <c r="G32" s="2"/>
      <c r="H32" s="2"/>
      <c r="I32" s="2"/>
      <c r="J32" s="2"/>
    </row>
    <row r="33" spans="1:10" s="8" customFormat="1" x14ac:dyDescent="0.3">
      <c r="A33" s="5" t="s">
        <v>25</v>
      </c>
      <c r="B33" s="1"/>
      <c r="C33" s="11"/>
      <c r="D33" s="11"/>
      <c r="E33" s="2"/>
      <c r="F33" s="2"/>
      <c r="G33" s="2"/>
      <c r="H33" s="2"/>
      <c r="I33" s="2"/>
      <c r="J33" s="2"/>
    </row>
    <row r="34" spans="1:10" s="8" customFormat="1" x14ac:dyDescent="0.3">
      <c r="A34" s="2"/>
      <c r="B34" s="1" t="s">
        <v>45</v>
      </c>
      <c r="C34" s="11">
        <v>19083</v>
      </c>
      <c r="D34" s="11">
        <v>13200</v>
      </c>
      <c r="E34" s="2">
        <v>5500</v>
      </c>
      <c r="F34" s="2">
        <v>13200</v>
      </c>
      <c r="G34" s="2"/>
      <c r="H34" s="2"/>
      <c r="I34" s="2"/>
      <c r="J34" s="2"/>
    </row>
    <row r="35" spans="1:10" s="8" customFormat="1" x14ac:dyDescent="0.3">
      <c r="A35" s="2"/>
      <c r="B35" s="1" t="s">
        <v>38</v>
      </c>
      <c r="C35" s="11">
        <v>4000</v>
      </c>
      <c r="D35" s="11">
        <v>5000</v>
      </c>
      <c r="E35" s="2"/>
      <c r="F35" s="2">
        <v>5000</v>
      </c>
      <c r="G35" s="2"/>
      <c r="H35" s="2"/>
      <c r="I35" s="2"/>
      <c r="J35" s="2"/>
    </row>
    <row r="36" spans="1:10" s="8" customFormat="1" x14ac:dyDescent="0.3">
      <c r="A36" s="2"/>
      <c r="B36" s="1" t="s">
        <v>66</v>
      </c>
      <c r="C36" s="11"/>
      <c r="D36" s="11">
        <v>6000</v>
      </c>
      <c r="E36" s="2">
        <v>2400</v>
      </c>
      <c r="F36" s="2">
        <v>6000</v>
      </c>
      <c r="G36" s="2"/>
      <c r="H36" s="2"/>
      <c r="I36" s="2"/>
      <c r="J36" s="2"/>
    </row>
    <row r="37" spans="1:10" s="8" customFormat="1" x14ac:dyDescent="0.3">
      <c r="A37" s="2"/>
      <c r="B37" s="1" t="s">
        <v>26</v>
      </c>
      <c r="C37" s="11">
        <v>500</v>
      </c>
      <c r="D37" s="11">
        <v>0</v>
      </c>
      <c r="E37" s="2"/>
      <c r="F37" s="2">
        <v>0</v>
      </c>
      <c r="G37" s="2"/>
      <c r="H37" s="2"/>
      <c r="I37" s="2"/>
      <c r="J37" s="2"/>
    </row>
    <row r="38" spans="1:10" s="8" customFormat="1" ht="28.8" x14ac:dyDescent="0.3">
      <c r="A38" s="2"/>
      <c r="B38" s="1" t="s">
        <v>39</v>
      </c>
      <c r="C38" s="11">
        <v>4700</v>
      </c>
      <c r="D38" s="11">
        <v>5000</v>
      </c>
      <c r="E38" s="2">
        <v>4732.42</v>
      </c>
      <c r="F38" s="2">
        <v>0</v>
      </c>
      <c r="G38" s="2"/>
      <c r="H38" s="2"/>
      <c r="I38" s="2"/>
      <c r="J38" s="2"/>
    </row>
    <row r="39" spans="1:10" s="8" customFormat="1" x14ac:dyDescent="0.3">
      <c r="A39" s="2"/>
      <c r="B39" s="1" t="s">
        <v>62</v>
      </c>
      <c r="C39" s="11"/>
      <c r="D39" s="11"/>
      <c r="E39" s="2"/>
      <c r="F39" s="2">
        <v>2700</v>
      </c>
      <c r="G39" s="2"/>
      <c r="H39" s="2"/>
      <c r="I39" s="2"/>
      <c r="J39" s="2"/>
    </row>
    <row r="40" spans="1:10" s="8" customFormat="1" x14ac:dyDescent="0.3">
      <c r="A40" s="2"/>
      <c r="B40" s="1" t="s">
        <v>67</v>
      </c>
      <c r="C40" s="11"/>
      <c r="D40" s="11"/>
      <c r="E40" s="2"/>
      <c r="F40" s="2">
        <v>2700</v>
      </c>
      <c r="G40" s="2"/>
      <c r="H40" s="2"/>
      <c r="I40" s="2"/>
      <c r="J40" s="2"/>
    </row>
    <row r="41" spans="1:10" s="8" customFormat="1" x14ac:dyDescent="0.3">
      <c r="A41" s="2"/>
      <c r="B41" s="1" t="s">
        <v>68</v>
      </c>
      <c r="C41" s="11">
        <v>1500</v>
      </c>
      <c r="D41" s="11">
        <v>3500</v>
      </c>
      <c r="E41" s="2">
        <v>1050.99</v>
      </c>
      <c r="F41" s="2">
        <v>3500</v>
      </c>
      <c r="G41" s="2"/>
      <c r="H41" s="2"/>
      <c r="I41" s="2"/>
      <c r="J41" s="2"/>
    </row>
    <row r="42" spans="1:10" s="8" customFormat="1" x14ac:dyDescent="0.3">
      <c r="A42" s="2"/>
      <c r="B42" s="1" t="s">
        <v>46</v>
      </c>
      <c r="C42" s="11">
        <v>1000</v>
      </c>
      <c r="D42" s="11">
        <v>500</v>
      </c>
      <c r="E42" s="2">
        <v>750</v>
      </c>
      <c r="F42" s="2">
        <v>750</v>
      </c>
      <c r="G42" s="2"/>
      <c r="H42" s="2"/>
      <c r="I42" s="2"/>
      <c r="J42" s="2"/>
    </row>
    <row r="43" spans="1:10" s="8" customFormat="1" x14ac:dyDescent="0.3">
      <c r="A43" s="2"/>
      <c r="B43" s="1" t="s">
        <v>52</v>
      </c>
      <c r="C43" s="11">
        <v>3000</v>
      </c>
      <c r="D43" s="11">
        <v>2000</v>
      </c>
      <c r="E43" s="2">
        <v>1220</v>
      </c>
      <c r="F43" s="2">
        <v>2000</v>
      </c>
      <c r="G43" s="2"/>
      <c r="H43" s="2"/>
      <c r="I43" s="2"/>
      <c r="J43" s="2"/>
    </row>
    <row r="44" spans="1:10" s="8" customFormat="1" x14ac:dyDescent="0.3">
      <c r="A44" s="2"/>
      <c r="B44" s="1" t="s">
        <v>51</v>
      </c>
      <c r="C44" s="11"/>
      <c r="D44" s="11">
        <v>1000</v>
      </c>
      <c r="E44" s="2"/>
      <c r="F44" s="2"/>
      <c r="G44" s="2"/>
      <c r="H44" s="2"/>
      <c r="I44" s="2"/>
      <c r="J44" s="2"/>
    </row>
    <row r="45" spans="1:10" s="8" customFormat="1" x14ac:dyDescent="0.3">
      <c r="A45" s="2"/>
      <c r="B45" s="1" t="s">
        <v>47</v>
      </c>
      <c r="C45" s="11">
        <v>1200</v>
      </c>
      <c r="D45" s="11">
        <v>2400</v>
      </c>
      <c r="E45" s="2">
        <v>1690.6</v>
      </c>
      <c r="F45" s="2">
        <v>2500</v>
      </c>
      <c r="G45" s="2"/>
      <c r="H45" s="2"/>
      <c r="I45" s="2"/>
      <c r="J45" s="2"/>
    </row>
    <row r="46" spans="1:10" s="8" customFormat="1" x14ac:dyDescent="0.3">
      <c r="A46" s="2"/>
      <c r="B46" s="1" t="s">
        <v>69</v>
      </c>
      <c r="C46" s="11">
        <v>3500</v>
      </c>
      <c r="D46" s="11">
        <v>6000</v>
      </c>
      <c r="E46" s="2"/>
      <c r="F46" s="2">
        <v>6000</v>
      </c>
      <c r="G46" s="2"/>
      <c r="H46" s="2"/>
      <c r="I46" s="2"/>
      <c r="J46" s="2"/>
    </row>
    <row r="47" spans="1:10" s="8" customFormat="1" x14ac:dyDescent="0.3">
      <c r="A47" s="2"/>
      <c r="B47" s="1" t="s">
        <v>70</v>
      </c>
      <c r="C47" s="11">
        <f>SUM(C34:C46)</f>
        <v>38483</v>
      </c>
      <c r="D47" s="11">
        <f>SUM(D34:D46)</f>
        <v>44600</v>
      </c>
      <c r="E47" s="2">
        <f>SUM(E34:E46)</f>
        <v>17344.009999999998</v>
      </c>
      <c r="F47" s="2">
        <f>SUM(F34:F46)</f>
        <v>44350</v>
      </c>
      <c r="G47" s="2"/>
      <c r="H47" s="2"/>
      <c r="I47" s="2"/>
      <c r="J47" s="2"/>
    </row>
    <row r="48" spans="1:10" s="8" customFormat="1" x14ac:dyDescent="0.3">
      <c r="A48" s="2"/>
      <c r="B48" s="1"/>
      <c r="C48" s="11"/>
      <c r="D48" s="11"/>
      <c r="E48" s="2"/>
      <c r="F48" s="2"/>
      <c r="G48" s="2"/>
      <c r="H48" s="2"/>
      <c r="I48" s="2"/>
      <c r="J48" s="2"/>
    </row>
    <row r="49" spans="1:10" s="8" customFormat="1" x14ac:dyDescent="0.3">
      <c r="A49" s="2" t="s">
        <v>50</v>
      </c>
      <c r="B49" s="1"/>
      <c r="C49" s="11"/>
      <c r="D49" s="11"/>
      <c r="E49" s="2"/>
      <c r="F49" s="2"/>
      <c r="G49" s="2"/>
      <c r="H49" s="2"/>
      <c r="I49" s="2"/>
      <c r="J49" s="2"/>
    </row>
    <row r="50" spans="1:10" s="8" customFormat="1" x14ac:dyDescent="0.3">
      <c r="A50" s="2"/>
      <c r="B50" s="1" t="s">
        <v>40</v>
      </c>
      <c r="C50" s="11"/>
      <c r="D50" s="11">
        <v>4500</v>
      </c>
      <c r="E50" s="2">
        <v>0</v>
      </c>
      <c r="F50" s="2">
        <v>0</v>
      </c>
      <c r="G50" s="2">
        <v>0</v>
      </c>
      <c r="H50" s="2"/>
      <c r="I50" s="2">
        <v>4500</v>
      </c>
      <c r="J50" s="2"/>
    </row>
    <row r="51" spans="1:10" s="8" customFormat="1" x14ac:dyDescent="0.3">
      <c r="A51" s="2"/>
      <c r="B51" s="1" t="s">
        <v>27</v>
      </c>
      <c r="C51" s="11"/>
      <c r="D51" s="11">
        <v>4000</v>
      </c>
      <c r="E51" s="2">
        <v>0</v>
      </c>
      <c r="F51" s="2">
        <v>0</v>
      </c>
      <c r="G51" s="2"/>
      <c r="H51" s="2"/>
      <c r="I51" s="2"/>
      <c r="J51" s="2"/>
    </row>
    <row r="52" spans="1:10" s="8" customFormat="1" x14ac:dyDescent="0.3">
      <c r="A52" s="2"/>
      <c r="B52" s="1" t="s">
        <v>28</v>
      </c>
      <c r="C52" s="11"/>
      <c r="D52" s="11">
        <v>3500</v>
      </c>
      <c r="E52" s="2"/>
      <c r="F52" s="2">
        <v>0</v>
      </c>
      <c r="G52" s="2">
        <v>0</v>
      </c>
      <c r="H52" s="2"/>
      <c r="I52" s="2">
        <v>0</v>
      </c>
      <c r="J52" s="2">
        <v>0</v>
      </c>
    </row>
    <row r="53" spans="1:10" x14ac:dyDescent="0.3">
      <c r="A53" s="5"/>
      <c r="B53" s="1" t="s">
        <v>48</v>
      </c>
      <c r="C53" s="11"/>
      <c r="D53" s="11">
        <v>3000</v>
      </c>
      <c r="E53" s="2"/>
      <c r="F53" s="2">
        <v>0</v>
      </c>
      <c r="G53" s="2">
        <v>0</v>
      </c>
      <c r="H53" s="2"/>
      <c r="I53" s="2">
        <v>0</v>
      </c>
      <c r="J53" s="2"/>
    </row>
    <row r="54" spans="1:10" x14ac:dyDescent="0.3">
      <c r="A54" s="5"/>
      <c r="B54" s="1" t="s">
        <v>41</v>
      </c>
      <c r="C54" s="11"/>
      <c r="D54" s="11">
        <v>0</v>
      </c>
      <c r="E54" s="2">
        <v>0</v>
      </c>
      <c r="F54" s="2">
        <v>0</v>
      </c>
      <c r="G54" s="2">
        <v>3000</v>
      </c>
      <c r="H54" s="2"/>
      <c r="I54" s="2"/>
      <c r="J54" s="2"/>
    </row>
    <row r="55" spans="1:10" x14ac:dyDescent="0.3">
      <c r="A55" s="5"/>
      <c r="B55" s="1" t="s">
        <v>29</v>
      </c>
      <c r="C55" s="11"/>
      <c r="D55" s="11">
        <v>3000</v>
      </c>
      <c r="E55" s="2"/>
      <c r="F55" s="2">
        <v>0</v>
      </c>
      <c r="G55" s="2"/>
      <c r="H55" s="2"/>
      <c r="I55" s="2"/>
      <c r="J55" s="2"/>
    </row>
    <row r="56" spans="1:10" ht="43.2" x14ac:dyDescent="0.3">
      <c r="A56" s="5"/>
      <c r="B56" s="1" t="s">
        <v>49</v>
      </c>
      <c r="C56" s="11"/>
      <c r="D56" s="11">
        <v>7630</v>
      </c>
      <c r="E56" s="2"/>
      <c r="F56" s="2">
        <v>7630</v>
      </c>
      <c r="G56" s="2"/>
      <c r="H56" s="2"/>
      <c r="I56" s="2"/>
      <c r="J56" s="2"/>
    </row>
    <row r="57" spans="1:10" x14ac:dyDescent="0.3">
      <c r="A57" s="5"/>
      <c r="B57" s="1" t="s">
        <v>30</v>
      </c>
      <c r="C57" s="11"/>
      <c r="D57" s="11">
        <v>0</v>
      </c>
      <c r="E57" s="2"/>
      <c r="F57" s="2">
        <v>0</v>
      </c>
      <c r="G57" s="2"/>
      <c r="H57" s="2"/>
      <c r="I57" s="2"/>
      <c r="J57" s="2"/>
    </row>
    <row r="58" spans="1:10" x14ac:dyDescent="0.3">
      <c r="A58" s="5"/>
      <c r="B58" s="1" t="s">
        <v>42</v>
      </c>
      <c r="C58" s="11"/>
      <c r="D58" s="11">
        <v>0</v>
      </c>
      <c r="E58" s="2">
        <v>0</v>
      </c>
      <c r="F58" s="2">
        <v>0</v>
      </c>
      <c r="G58" s="2"/>
      <c r="H58" s="2"/>
      <c r="I58" s="2">
        <v>15000</v>
      </c>
      <c r="J58" s="2"/>
    </row>
    <row r="59" spans="1:10" x14ac:dyDescent="0.3">
      <c r="A59" s="5"/>
      <c r="B59" s="1" t="s">
        <v>31</v>
      </c>
      <c r="C59" s="11"/>
      <c r="D59" s="11">
        <v>1000</v>
      </c>
      <c r="E59" s="2"/>
      <c r="F59" s="2">
        <v>0</v>
      </c>
      <c r="G59" s="2"/>
      <c r="H59" s="2"/>
      <c r="I59" s="2"/>
      <c r="J59" s="2"/>
    </row>
    <row r="60" spans="1:10" x14ac:dyDescent="0.3">
      <c r="A60" s="5"/>
      <c r="B60" s="1" t="s">
        <v>32</v>
      </c>
      <c r="C60" s="11">
        <v>3000</v>
      </c>
      <c r="D60" s="11">
        <v>0</v>
      </c>
      <c r="E60" s="2">
        <v>0</v>
      </c>
      <c r="F60" s="2">
        <v>0</v>
      </c>
      <c r="G60" s="2"/>
      <c r="H60" s="2"/>
      <c r="I60" s="2"/>
      <c r="J60" s="2"/>
    </row>
    <row r="61" spans="1:10" x14ac:dyDescent="0.3">
      <c r="A61" s="5"/>
      <c r="B61" s="1" t="s">
        <v>33</v>
      </c>
      <c r="C61" s="11"/>
      <c r="D61" s="11">
        <v>0</v>
      </c>
      <c r="E61" s="2">
        <v>0</v>
      </c>
      <c r="F61" s="2">
        <v>0</v>
      </c>
      <c r="G61" s="2"/>
      <c r="H61" s="2"/>
      <c r="I61" s="2"/>
      <c r="J61" s="2"/>
    </row>
    <row r="62" spans="1:10" x14ac:dyDescent="0.3">
      <c r="A62" s="5"/>
      <c r="B62" s="1" t="s">
        <v>43</v>
      </c>
      <c r="C62" s="11">
        <v>22000</v>
      </c>
      <c r="D62" s="11">
        <v>0</v>
      </c>
      <c r="E62" s="2">
        <v>0</v>
      </c>
      <c r="F62" s="2">
        <v>0</v>
      </c>
      <c r="G62" s="2"/>
      <c r="H62" s="2"/>
      <c r="I62" s="2">
        <v>25000</v>
      </c>
      <c r="J62" s="2"/>
    </row>
    <row r="63" spans="1:10" x14ac:dyDescent="0.3">
      <c r="A63" s="5"/>
      <c r="B63" s="1" t="s">
        <v>55</v>
      </c>
      <c r="C63" s="11"/>
      <c r="D63" s="11">
        <v>0</v>
      </c>
      <c r="E63" s="2">
        <v>0</v>
      </c>
      <c r="F63" s="2"/>
      <c r="G63" s="2"/>
      <c r="H63" s="2"/>
      <c r="I63" s="2"/>
      <c r="J63" s="2"/>
    </row>
    <row r="64" spans="1:10" x14ac:dyDescent="0.3">
      <c r="A64" s="5"/>
      <c r="B64" s="1" t="s">
        <v>54</v>
      </c>
      <c r="C64" s="11"/>
      <c r="D64" s="11" t="s">
        <v>5</v>
      </c>
      <c r="E64" s="2">
        <v>0</v>
      </c>
      <c r="F64" s="2"/>
      <c r="G64" s="2"/>
      <c r="H64" s="2"/>
      <c r="I64" s="2"/>
      <c r="J64" s="2"/>
    </row>
    <row r="65" spans="1:14" ht="28.8" x14ac:dyDescent="0.3">
      <c r="A65" s="5"/>
      <c r="B65" s="1" t="s">
        <v>44</v>
      </c>
      <c r="C65" s="11">
        <v>13000</v>
      </c>
      <c r="D65" s="11">
        <v>0</v>
      </c>
      <c r="E65" s="2">
        <v>0</v>
      </c>
      <c r="F65" s="2"/>
      <c r="G65" s="2">
        <v>30000</v>
      </c>
      <c r="H65" s="2"/>
      <c r="I65" s="2" t="s">
        <v>5</v>
      </c>
      <c r="J65" s="2"/>
    </row>
    <row r="66" spans="1:14" x14ac:dyDescent="0.3">
      <c r="A66" s="16"/>
      <c r="B66" s="17" t="s">
        <v>34</v>
      </c>
      <c r="C66" s="18"/>
      <c r="D66" s="18"/>
      <c r="E66" s="18"/>
      <c r="F66" s="18"/>
      <c r="G66" s="18"/>
      <c r="H66" s="18"/>
      <c r="I66" s="18"/>
      <c r="J66" s="18">
        <v>490000</v>
      </c>
    </row>
    <row r="67" spans="1:14" x14ac:dyDescent="0.3">
      <c r="A67" s="5"/>
      <c r="B67" s="1" t="s">
        <v>58</v>
      </c>
      <c r="C67" s="11">
        <v>0</v>
      </c>
      <c r="D67" s="11">
        <v>2730</v>
      </c>
      <c r="E67" s="2">
        <v>2730</v>
      </c>
      <c r="F67" s="2" t="s">
        <v>5</v>
      </c>
      <c r="G67" s="2"/>
      <c r="H67" s="2"/>
      <c r="I67" s="2"/>
      <c r="J67" s="2"/>
    </row>
    <row r="68" spans="1:14" x14ac:dyDescent="0.3">
      <c r="A68" s="5"/>
      <c r="B68" s="1" t="s">
        <v>71</v>
      </c>
      <c r="C68" s="11">
        <f>SUM(C50:C67)</f>
        <v>38000</v>
      </c>
      <c r="D68" s="11">
        <f>SUM(D50:D67)</f>
        <v>29360</v>
      </c>
      <c r="E68" s="2">
        <f>SUM(E50:E67)</f>
        <v>2730</v>
      </c>
      <c r="F68" s="2">
        <f>SUM(F50:F67)</f>
        <v>7630</v>
      </c>
      <c r="G68" s="2">
        <f>SUM(G50:G67)</f>
        <v>33000</v>
      </c>
      <c r="H68" s="2"/>
      <c r="I68" s="2">
        <f>SUM(I50:I66)</f>
        <v>44500</v>
      </c>
      <c r="J68" s="2">
        <f>SUM(J50:J66)</f>
        <v>490000</v>
      </c>
    </row>
    <row r="69" spans="1:14" x14ac:dyDescent="0.3">
      <c r="A69" s="5"/>
      <c r="B69" s="1"/>
      <c r="C69" s="11"/>
      <c r="D69" s="11"/>
      <c r="E69" s="2"/>
      <c r="F69" s="2"/>
      <c r="G69" s="2"/>
      <c r="H69" s="2"/>
      <c r="I69" s="2"/>
      <c r="J69" s="2"/>
    </row>
    <row r="70" spans="1:14" x14ac:dyDescent="0.3">
      <c r="A70" s="5" t="s">
        <v>35</v>
      </c>
      <c r="B70" s="1"/>
      <c r="C70" s="11">
        <f>SUM(C24+C30+C47+C68)</f>
        <v>93488</v>
      </c>
      <c r="D70" s="11">
        <f>SUM(D24+D30+D47+D68)</f>
        <v>97500</v>
      </c>
      <c r="E70" s="2">
        <f>SUM(E24+E30+E47+E68)</f>
        <v>38679.31</v>
      </c>
      <c r="F70" s="2">
        <f>SUM(F24+F30+F47+F68)</f>
        <v>82560</v>
      </c>
      <c r="G70" s="2">
        <f>SUM(G24+G30+G47+G68)</f>
        <v>33000</v>
      </c>
      <c r="H70" s="2"/>
      <c r="I70" s="2">
        <f>SUM(I24+I30+I47+I68)</f>
        <v>44500</v>
      </c>
      <c r="J70" s="2">
        <f>SUM(J24+J30+J47+J68)</f>
        <v>490000</v>
      </c>
    </row>
    <row r="71" spans="1:14" x14ac:dyDescent="0.3">
      <c r="C71" s="12"/>
    </row>
    <row r="72" spans="1:14" x14ac:dyDescent="0.3">
      <c r="C72" s="12"/>
    </row>
    <row r="74" spans="1:14" x14ac:dyDescent="0.3">
      <c r="A74" s="19"/>
      <c r="B74" s="20"/>
      <c r="C74" s="19"/>
      <c r="D74" s="21"/>
      <c r="E74" s="21"/>
      <c r="F74" s="21"/>
      <c r="G74" s="21"/>
      <c r="H74" s="21"/>
      <c r="I74" s="21"/>
      <c r="J74" s="21"/>
      <c r="K74" s="19"/>
      <c r="L74" s="19"/>
      <c r="M74" s="19"/>
      <c r="N74" s="19"/>
    </row>
    <row r="75" spans="1:14" x14ac:dyDescent="0.3">
      <c r="A75" s="5" t="s">
        <v>63</v>
      </c>
      <c r="B75" s="1"/>
      <c r="C75" s="5"/>
      <c r="D75" s="2">
        <f>F70</f>
        <v>82560</v>
      </c>
      <c r="E75" s="21"/>
      <c r="F75" s="21"/>
      <c r="G75" s="21"/>
      <c r="H75" s="21"/>
      <c r="I75" s="21"/>
      <c r="J75" s="21"/>
      <c r="K75" s="19"/>
      <c r="L75" s="19"/>
      <c r="M75" s="19"/>
      <c r="N75" s="19"/>
    </row>
    <row r="76" spans="1:14" x14ac:dyDescent="0.3">
      <c r="A76" s="5" t="s">
        <v>64</v>
      </c>
      <c r="B76" s="1"/>
      <c r="C76" s="1"/>
      <c r="D76" s="2">
        <f>D75/13</f>
        <v>6350.7692307692305</v>
      </c>
      <c r="E76" s="21" t="s">
        <v>5</v>
      </c>
      <c r="F76" s="22"/>
      <c r="G76" s="23"/>
      <c r="H76" s="22"/>
      <c r="I76" s="23"/>
      <c r="J76" s="21"/>
      <c r="K76" s="21"/>
      <c r="L76" s="21"/>
      <c r="M76" s="19"/>
      <c r="N76" s="19"/>
    </row>
    <row r="77" spans="1:14" x14ac:dyDescent="0.3">
      <c r="A77" s="5" t="s">
        <v>65</v>
      </c>
      <c r="B77" s="1"/>
      <c r="C77" s="1"/>
      <c r="D77" s="2">
        <f>D76/12</f>
        <v>529.23076923076917</v>
      </c>
      <c r="E77" s="21">
        <v>530</v>
      </c>
      <c r="F77" s="22"/>
      <c r="G77" s="23"/>
      <c r="H77" s="22"/>
      <c r="I77" s="23"/>
      <c r="J77" s="21"/>
      <c r="K77" s="21" t="s">
        <v>5</v>
      </c>
      <c r="L77" s="21"/>
      <c r="M77" s="19"/>
      <c r="N77" s="19"/>
    </row>
    <row r="78" spans="1:14" x14ac:dyDescent="0.3">
      <c r="A78" s="19"/>
      <c r="B78" s="20"/>
      <c r="C78" s="19"/>
      <c r="D78" s="21"/>
      <c r="E78" s="21"/>
      <c r="F78" s="23"/>
      <c r="G78" s="23"/>
      <c r="H78" s="23"/>
      <c r="I78" s="23"/>
      <c r="J78" s="21"/>
      <c r="K78" s="19"/>
      <c r="L78" s="19"/>
      <c r="M78" s="19"/>
      <c r="N78" s="19"/>
    </row>
    <row r="79" spans="1:14" x14ac:dyDescent="0.3">
      <c r="F79" s="24"/>
      <c r="G79" s="24"/>
      <c r="H79" s="24"/>
      <c r="I79" s="24"/>
    </row>
  </sheetData>
  <pageMargins left="0.25" right="0.25" top="0.75" bottom="0.75" header="0.3" footer="0.3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Robyn Barillari</dc:creator>
  <cp:lastModifiedBy>Robyn Barillari</cp:lastModifiedBy>
  <cp:lastPrinted>2023-08-16T19:48:11Z</cp:lastPrinted>
  <dcterms:created xsi:type="dcterms:W3CDTF">2022-07-07T12:24:02Z</dcterms:created>
  <dcterms:modified xsi:type="dcterms:W3CDTF">2023-08-16T19:51:47Z</dcterms:modified>
</cp:coreProperties>
</file>