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od\Desktop\"/>
    </mc:Choice>
  </mc:AlternateContent>
  <xr:revisionPtr revIDLastSave="0" documentId="8_{ABAC8E42-EBA8-43DD-A550-CA95DB3B8899}" xr6:coauthVersionLast="47" xr6:coauthVersionMax="47" xr10:uidLastSave="{00000000-0000-0000-0000-000000000000}"/>
  <bookViews>
    <workbookView xWindow="28680" yWindow="-120" windowWidth="29040" windowHeight="15840" xr2:uid="{6D84ACC6-50F0-4F5B-A610-E0D335C479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8" i="1" l="1"/>
  <c r="H38" i="1"/>
  <c r="F38" i="1"/>
  <c r="K26" i="1"/>
  <c r="K25" i="1"/>
  <c r="L19" i="1"/>
  <c r="L20" i="1" s="1"/>
  <c r="H12" i="1"/>
  <c r="H13" i="1" s="1"/>
  <c r="H39" i="1" s="1"/>
  <c r="H40" i="1" s="1"/>
  <c r="F12" i="1"/>
  <c r="F13" i="1" s="1"/>
  <c r="F39" i="1" s="1"/>
  <c r="F40" i="1" s="1"/>
  <c r="J11" i="1"/>
  <c r="J12" i="1" s="1"/>
  <c r="J13" i="1" s="1"/>
</calcChain>
</file>

<file path=xl/sharedStrings.xml><?xml version="1.0" encoding="utf-8"?>
<sst xmlns="http://schemas.openxmlformats.org/spreadsheetml/2006/main" count="42" uniqueCount="42">
  <si>
    <t>Jan - Jun 23</t>
  </si>
  <si>
    <t>Jan - Jun 22</t>
  </si>
  <si>
    <t>Jan - Dec 2024</t>
  </si>
  <si>
    <t>Ordinary Income/Expense</t>
  </si>
  <si>
    <t>Income</t>
  </si>
  <si>
    <t>Assessment Income</t>
  </si>
  <si>
    <t>Interest Income</t>
  </si>
  <si>
    <t>laundry income</t>
  </si>
  <si>
    <t>Lawsuit</t>
  </si>
  <si>
    <t>Maintenance Income</t>
  </si>
  <si>
    <t>Total Income</t>
  </si>
  <si>
    <t>Gross Profit</t>
  </si>
  <si>
    <t>Expense</t>
  </si>
  <si>
    <t>Asphault Expense</t>
  </si>
  <si>
    <t>Bank Fees</t>
  </si>
  <si>
    <t>Electric Expense</t>
  </si>
  <si>
    <t>Electrical</t>
  </si>
  <si>
    <t>Quarterly maintenance fees</t>
  </si>
  <si>
    <t>Fire Extingisher</t>
  </si>
  <si>
    <t>Fire Inspection</t>
  </si>
  <si>
    <t>Insurance Expense</t>
  </si>
  <si>
    <t>Land Lease</t>
  </si>
  <si>
    <t>We are told to look at a 30% increase</t>
  </si>
  <si>
    <t>Landscaping and Groundskeeping</t>
  </si>
  <si>
    <t>Laundry Expense</t>
  </si>
  <si>
    <t>License and Permits</t>
  </si>
  <si>
    <t>Office Supplies</t>
  </si>
  <si>
    <t>Pest Expense</t>
  </si>
  <si>
    <t>Plumbing Expense</t>
  </si>
  <si>
    <t>Pool Repair Expense</t>
  </si>
  <si>
    <t>Pool Service Expense</t>
  </si>
  <si>
    <t>Postage and Delivery</t>
  </si>
  <si>
    <t>Property Management Fees</t>
  </si>
  <si>
    <t>Repairs and Maintenance</t>
  </si>
  <si>
    <t>Sea Wall Expense</t>
  </si>
  <si>
    <t>Tax Expense</t>
  </si>
  <si>
    <t>Termite Expense</t>
  </si>
  <si>
    <t>Water Expense</t>
  </si>
  <si>
    <t>Total Expense</t>
  </si>
  <si>
    <t>Net Ordinary Income</t>
  </si>
  <si>
    <t>Net Income</t>
  </si>
  <si>
    <t>Quarterly Maintenance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</si>
</sst>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#,##0.00;\-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8"/>
      <color theme="1"/>
      <name val="Arial"/>
      <family val="2"/>
    </font>
    <font>
      <sz val="8"/>
      <color rgb="FF000000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5">
    <xf numFmtId="0" fontId="0" fillId="0" borderId="0" xfId="0"/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0" fillId="0" borderId="0" xfId="0" applyNumberFormat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49" fontId="2" fillId="0" borderId="0" xfId="0" applyNumberFormat="1" applyFont="1"/>
    <xf numFmtId="164" fontId="4" fillId="0" borderId="0" xfId="0" applyNumberFormat="1" applyFont="1"/>
    <xf numFmtId="49" fontId="4" fillId="0" borderId="0" xfId="0" applyNumberFormat="1" applyFont="1"/>
    <xf numFmtId="0" fontId="0" fillId="2" borderId="0" xfId="0" applyFill="1"/>
    <xf numFmtId="44" fontId="5" fillId="2" borderId="0" xfId="1" applyFont="1" applyFill="1"/>
    <xf numFmtId="44" fontId="5" fillId="2" borderId="2" xfId="1" applyFont="1" applyFill="1" applyBorder="1"/>
    <xf numFmtId="164" fontId="4" fillId="0" borderId="3" xfId="0" applyNumberFormat="1" applyFont="1" applyBorder="1"/>
    <xf numFmtId="0" fontId="0" fillId="2" borderId="0" xfId="0" applyFill="1" applyAlignment="1">
      <alignment wrapText="1"/>
    </xf>
    <xf numFmtId="44" fontId="0" fillId="2" borderId="0" xfId="1" applyFont="1" applyFill="1"/>
    <xf numFmtId="0" fontId="6" fillId="0" borderId="0" xfId="0" applyFont="1"/>
    <xf numFmtId="44" fontId="5" fillId="3" borderId="0" xfId="1" applyFont="1" applyFill="1"/>
    <xf numFmtId="44" fontId="0" fillId="3" borderId="0" xfId="0" applyNumberFormat="1" applyFill="1"/>
    <xf numFmtId="164" fontId="4" fillId="0" borderId="4" xfId="0" applyNumberFormat="1" applyFont="1" applyBorder="1"/>
    <xf numFmtId="44" fontId="4" fillId="2" borderId="3" xfId="1" applyFont="1" applyFill="1" applyBorder="1"/>
    <xf numFmtId="164" fontId="2" fillId="0" borderId="5" xfId="0" applyNumberFormat="1" applyFont="1" applyBorder="1"/>
    <xf numFmtId="44" fontId="2" fillId="2" borderId="0" xfId="1" applyFont="1" applyFill="1"/>
    <xf numFmtId="0" fontId="2" fillId="0" borderId="0" xfId="0" applyFont="1"/>
    <xf numFmtId="0" fontId="6" fillId="0" borderId="0" xfId="0" applyFont="1" applyAlignment="1">
      <alignment wrapText="1"/>
    </xf>
    <xf numFmtId="0" fontId="0" fillId="0" borderId="0" xfId="0" applyAlignment="1">
      <alignment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D18-9B9E-4F1A-9DD4-454121AD2A28}">
  <sheetPr>
    <pageSetUpPr fitToPage="1"/>
  </sheetPr>
  <dimension ref="A3:L41"/>
  <sheetViews>
    <sheetView tabSelected="1" workbookViewId="0">
      <selection activeCell="K24" sqref="K24"/>
    </sheetView>
  </sheetViews>
  <sheetFormatPr defaultRowHeight="15" x14ac:dyDescent="0.25"/>
  <cols>
    <col min="1" max="1" width="4.7109375" customWidth="1"/>
    <col min="10" max="10" width="11.85546875" bestFit="1" customWidth="1"/>
    <col min="11" max="11" width="17.5703125" customWidth="1"/>
    <col min="12" max="12" width="12.5703125" bestFit="1" customWidth="1"/>
  </cols>
  <sheetData>
    <row r="3" spans="1:12" ht="15.75" thickBot="1" x14ac:dyDescent="0.3"/>
    <row r="4" spans="1:12" ht="16.5" thickTop="1" thickBot="1" x14ac:dyDescent="0.3">
      <c r="A4" s="1"/>
      <c r="B4" s="1"/>
      <c r="C4" s="1"/>
      <c r="D4" s="1"/>
      <c r="E4" s="1"/>
      <c r="F4" s="2" t="s">
        <v>0</v>
      </c>
      <c r="G4" s="3"/>
      <c r="H4" s="2" t="s">
        <v>1</v>
      </c>
      <c r="I4" s="3"/>
      <c r="J4" s="4" t="s">
        <v>2</v>
      </c>
      <c r="K4" s="5"/>
      <c r="L4" s="5"/>
    </row>
    <row r="5" spans="1:12" ht="15.75" thickTop="1" x14ac:dyDescent="0.25">
      <c r="A5" s="6"/>
      <c r="B5" s="6" t="s">
        <v>3</v>
      </c>
      <c r="C5" s="6"/>
      <c r="D5" s="6"/>
      <c r="E5" s="6"/>
      <c r="F5" s="7"/>
      <c r="G5" s="8"/>
      <c r="H5" s="7"/>
      <c r="I5" s="8"/>
      <c r="J5" s="9"/>
    </row>
    <row r="6" spans="1:12" x14ac:dyDescent="0.25">
      <c r="A6" s="6"/>
      <c r="B6" s="6"/>
      <c r="C6" s="6"/>
      <c r="D6" s="6" t="s">
        <v>4</v>
      </c>
      <c r="E6" s="6"/>
      <c r="F6" s="7"/>
      <c r="G6" s="8"/>
      <c r="H6" s="7"/>
      <c r="I6" s="8"/>
      <c r="J6" s="9"/>
    </row>
    <row r="7" spans="1:12" x14ac:dyDescent="0.25">
      <c r="A7" s="6"/>
      <c r="B7" s="6"/>
      <c r="C7" s="6"/>
      <c r="D7" s="6"/>
      <c r="E7" s="6" t="s">
        <v>5</v>
      </c>
      <c r="F7" s="7">
        <v>0</v>
      </c>
      <c r="G7" s="8"/>
      <c r="H7" s="7">
        <v>16000</v>
      </c>
      <c r="I7" s="8"/>
      <c r="J7" s="10">
        <v>0</v>
      </c>
    </row>
    <row r="8" spans="1:12" x14ac:dyDescent="0.25">
      <c r="A8" s="6"/>
      <c r="B8" s="6"/>
      <c r="C8" s="6"/>
      <c r="D8" s="6"/>
      <c r="E8" s="6" t="s">
        <v>6</v>
      </c>
      <c r="F8" s="7">
        <v>480.71</v>
      </c>
      <c r="G8" s="8"/>
      <c r="H8" s="7">
        <v>1.3</v>
      </c>
      <c r="I8" s="8"/>
      <c r="J8" s="10">
        <v>960</v>
      </c>
    </row>
    <row r="9" spans="1:12" x14ac:dyDescent="0.25">
      <c r="A9" s="6"/>
      <c r="B9" s="6"/>
      <c r="C9" s="6"/>
      <c r="D9" s="6"/>
      <c r="E9" s="6" t="s">
        <v>7</v>
      </c>
      <c r="F9" s="7">
        <v>985.75</v>
      </c>
      <c r="G9" s="8"/>
      <c r="H9" s="7">
        <v>0</v>
      </c>
      <c r="I9" s="8"/>
      <c r="J9" s="10">
        <v>1700</v>
      </c>
    </row>
    <row r="10" spans="1:12" x14ac:dyDescent="0.25">
      <c r="A10" s="6"/>
      <c r="B10" s="6"/>
      <c r="C10" s="6"/>
      <c r="D10" s="6"/>
      <c r="E10" s="6" t="s">
        <v>8</v>
      </c>
      <c r="F10" s="7">
        <v>90101.45</v>
      </c>
      <c r="G10" s="8"/>
      <c r="H10" s="7">
        <v>0</v>
      </c>
      <c r="I10" s="8"/>
      <c r="J10" s="10">
        <v>0</v>
      </c>
    </row>
    <row r="11" spans="1:12" ht="15.75" thickBot="1" x14ac:dyDescent="0.3">
      <c r="A11" s="6"/>
      <c r="B11" s="6"/>
      <c r="C11" s="6"/>
      <c r="D11" s="6"/>
      <c r="E11" s="6" t="s">
        <v>9</v>
      </c>
      <c r="F11" s="7">
        <v>35000</v>
      </c>
      <c r="G11" s="8"/>
      <c r="H11" s="7">
        <v>68235.25</v>
      </c>
      <c r="I11" s="8"/>
      <c r="J11" s="11">
        <f>J38-J10-J9-J8-J7</f>
        <v>139670</v>
      </c>
    </row>
    <row r="12" spans="1:12" ht="15.75" thickBot="1" x14ac:dyDescent="0.3">
      <c r="A12" s="6"/>
      <c r="B12" s="6"/>
      <c r="C12" s="6"/>
      <c r="D12" s="6" t="s">
        <v>10</v>
      </c>
      <c r="E12" s="6"/>
      <c r="F12" s="12">
        <f>ROUND(SUM(F6:F11),5)</f>
        <v>126567.91</v>
      </c>
      <c r="G12" s="8"/>
      <c r="H12" s="12">
        <f>ROUND(SUM(H6:H11),5)</f>
        <v>84236.55</v>
      </c>
      <c r="I12" s="8"/>
      <c r="J12" s="11">
        <f>J11+J10+J9+J8+J7</f>
        <v>142330</v>
      </c>
    </row>
    <row r="13" spans="1:12" ht="15.75" thickBot="1" x14ac:dyDescent="0.3">
      <c r="A13" s="6"/>
      <c r="B13" s="6"/>
      <c r="C13" s="6" t="s">
        <v>11</v>
      </c>
      <c r="D13" s="6"/>
      <c r="E13" s="6"/>
      <c r="F13" s="7">
        <f>F12</f>
        <v>126567.91</v>
      </c>
      <c r="G13" s="8"/>
      <c r="H13" s="7">
        <f>H12</f>
        <v>84236.55</v>
      </c>
      <c r="I13" s="8"/>
      <c r="J13" s="11">
        <f>J12</f>
        <v>142330</v>
      </c>
    </row>
    <row r="14" spans="1:12" x14ac:dyDescent="0.25">
      <c r="A14" s="6"/>
      <c r="B14" s="6"/>
      <c r="C14" s="6"/>
      <c r="D14" s="6" t="s">
        <v>12</v>
      </c>
      <c r="E14" s="6"/>
      <c r="F14" s="7"/>
      <c r="G14" s="8"/>
      <c r="H14" s="7"/>
      <c r="I14" s="8"/>
      <c r="J14" s="10"/>
    </row>
    <row r="15" spans="1:12" x14ac:dyDescent="0.25">
      <c r="A15" s="6"/>
      <c r="B15" s="6"/>
      <c r="C15" s="6"/>
      <c r="D15" s="6"/>
      <c r="E15" s="6" t="s">
        <v>13</v>
      </c>
      <c r="F15" s="7">
        <v>1485</v>
      </c>
      <c r="G15" s="8"/>
      <c r="H15" s="7">
        <v>0</v>
      </c>
      <c r="I15" s="8"/>
      <c r="J15" s="10">
        <v>0</v>
      </c>
    </row>
    <row r="16" spans="1:12" x14ac:dyDescent="0.25">
      <c r="A16" s="6"/>
      <c r="B16" s="6"/>
      <c r="C16" s="6"/>
      <c r="D16" s="6"/>
      <c r="E16" s="6" t="s">
        <v>14</v>
      </c>
      <c r="F16" s="7">
        <v>0</v>
      </c>
      <c r="G16" s="8"/>
      <c r="H16" s="7">
        <v>12</v>
      </c>
      <c r="I16" s="8"/>
      <c r="J16" s="10">
        <v>0</v>
      </c>
    </row>
    <row r="17" spans="1:12" x14ac:dyDescent="0.25">
      <c r="A17" s="6"/>
      <c r="B17" s="6"/>
      <c r="C17" s="6"/>
      <c r="D17" s="6"/>
      <c r="E17" s="6" t="s">
        <v>15</v>
      </c>
      <c r="F17" s="7">
        <v>1587.67</v>
      </c>
      <c r="G17" s="8"/>
      <c r="H17" s="7">
        <v>1701.38</v>
      </c>
      <c r="I17" s="8"/>
      <c r="J17" s="10">
        <v>3200</v>
      </c>
    </row>
    <row r="18" spans="1:12" ht="75" x14ac:dyDescent="0.25">
      <c r="A18" s="6"/>
      <c r="B18" s="6"/>
      <c r="C18" s="6"/>
      <c r="D18" s="6"/>
      <c r="E18" s="6" t="s">
        <v>16</v>
      </c>
      <c r="F18" s="7">
        <v>102.72</v>
      </c>
      <c r="G18" s="8"/>
      <c r="H18" s="7">
        <v>0</v>
      </c>
      <c r="I18" s="8"/>
      <c r="J18" s="10">
        <v>200</v>
      </c>
      <c r="L18" s="13" t="s">
        <v>17</v>
      </c>
    </row>
    <row r="19" spans="1:12" x14ac:dyDescent="0.25">
      <c r="A19" s="6"/>
      <c r="B19" s="6"/>
      <c r="C19" s="6"/>
      <c r="D19" s="6"/>
      <c r="E19" s="6" t="s">
        <v>18</v>
      </c>
      <c r="F19" s="7">
        <v>0</v>
      </c>
      <c r="G19" s="8"/>
      <c r="H19" s="7">
        <v>651.47</v>
      </c>
      <c r="I19" s="8"/>
      <c r="J19" s="10">
        <v>0</v>
      </c>
      <c r="L19" s="14">
        <f>J38/20/4</f>
        <v>1779.125</v>
      </c>
    </row>
    <row r="20" spans="1:12" x14ac:dyDescent="0.25">
      <c r="A20" s="6"/>
      <c r="B20" s="6"/>
      <c r="C20" s="6"/>
      <c r="D20" s="6"/>
      <c r="E20" s="6" t="s">
        <v>19</v>
      </c>
      <c r="F20" s="7">
        <v>486.85</v>
      </c>
      <c r="G20" s="8"/>
      <c r="H20" s="7">
        <v>695.36</v>
      </c>
      <c r="I20" s="8"/>
      <c r="J20" s="10">
        <v>700</v>
      </c>
      <c r="K20" s="15"/>
      <c r="L20" s="14">
        <f>L19*4*20</f>
        <v>142330</v>
      </c>
    </row>
    <row r="21" spans="1:12" x14ac:dyDescent="0.25">
      <c r="A21" s="6"/>
      <c r="B21" s="6"/>
      <c r="C21" s="6"/>
      <c r="D21" s="6"/>
      <c r="E21" s="6" t="s">
        <v>20</v>
      </c>
      <c r="F21" s="7">
        <v>47819.34</v>
      </c>
      <c r="G21" s="8"/>
      <c r="H21" s="7">
        <v>11557.39</v>
      </c>
      <c r="I21" s="8"/>
      <c r="J21" s="10">
        <v>44000</v>
      </c>
      <c r="K21" s="16">
        <v>57200</v>
      </c>
    </row>
    <row r="22" spans="1:12" ht="23.25" x14ac:dyDescent="0.25">
      <c r="A22" s="6"/>
      <c r="B22" s="6"/>
      <c r="C22" s="6"/>
      <c r="D22" s="6"/>
      <c r="E22" s="6" t="s">
        <v>21</v>
      </c>
      <c r="F22" s="7">
        <v>42464.25</v>
      </c>
      <c r="G22" s="8"/>
      <c r="H22" s="7">
        <v>28309.5</v>
      </c>
      <c r="I22" s="8"/>
      <c r="J22" s="10">
        <v>56700</v>
      </c>
      <c r="K22" s="23" t="s">
        <v>22</v>
      </c>
    </row>
    <row r="23" spans="1:12" x14ac:dyDescent="0.25">
      <c r="A23" s="6"/>
      <c r="B23" s="6"/>
      <c r="C23" s="6"/>
      <c r="D23" s="6"/>
      <c r="E23" s="6" t="s">
        <v>23</v>
      </c>
      <c r="F23" s="7">
        <v>4792.07</v>
      </c>
      <c r="G23" s="8"/>
      <c r="H23" s="7">
        <v>4291</v>
      </c>
      <c r="I23" s="8"/>
      <c r="J23" s="10">
        <v>8500</v>
      </c>
    </row>
    <row r="24" spans="1:12" ht="30" x14ac:dyDescent="0.25">
      <c r="A24" s="6"/>
      <c r="B24" s="6"/>
      <c r="C24" s="6"/>
      <c r="D24" s="6"/>
      <c r="E24" s="6" t="s">
        <v>24</v>
      </c>
      <c r="F24" s="7">
        <v>541.14</v>
      </c>
      <c r="G24" s="8"/>
      <c r="H24" s="7">
        <v>288.77</v>
      </c>
      <c r="I24" s="8"/>
      <c r="J24" s="10">
        <v>1200</v>
      </c>
      <c r="K24" s="24" t="s">
        <v>41</v>
      </c>
    </row>
    <row r="25" spans="1:12" x14ac:dyDescent="0.25">
      <c r="A25" s="6"/>
      <c r="B25" s="6"/>
      <c r="C25" s="6"/>
      <c r="D25" s="6"/>
      <c r="E25" s="6" t="s">
        <v>25</v>
      </c>
      <c r="F25" s="7">
        <v>176.25</v>
      </c>
      <c r="G25" s="8"/>
      <c r="H25" s="7">
        <v>15</v>
      </c>
      <c r="I25" s="8"/>
      <c r="J25" s="10">
        <v>180</v>
      </c>
      <c r="K25" s="17">
        <f>(J38+13200)/20/4</f>
        <v>1944.125</v>
      </c>
    </row>
    <row r="26" spans="1:12" x14ac:dyDescent="0.25">
      <c r="A26" s="6"/>
      <c r="B26" s="6"/>
      <c r="C26" s="6"/>
      <c r="D26" s="6"/>
      <c r="E26" s="6" t="s">
        <v>26</v>
      </c>
      <c r="F26" s="7">
        <v>124.11</v>
      </c>
      <c r="G26" s="8"/>
      <c r="H26" s="7">
        <v>946.94</v>
      </c>
      <c r="I26" s="8"/>
      <c r="J26" s="10">
        <v>260</v>
      </c>
      <c r="K26" s="17">
        <f>K25*4*20</f>
        <v>155530</v>
      </c>
    </row>
    <row r="27" spans="1:12" x14ac:dyDescent="0.25">
      <c r="A27" s="6"/>
      <c r="B27" s="6"/>
      <c r="C27" s="6"/>
      <c r="D27" s="6"/>
      <c r="E27" s="6" t="s">
        <v>27</v>
      </c>
      <c r="F27" s="7">
        <v>615</v>
      </c>
      <c r="G27" s="8"/>
      <c r="H27" s="7">
        <v>700</v>
      </c>
      <c r="I27" s="8"/>
      <c r="J27" s="10">
        <v>1250</v>
      </c>
    </row>
    <row r="28" spans="1:12" x14ac:dyDescent="0.25">
      <c r="A28" s="6"/>
      <c r="B28" s="6"/>
      <c r="C28" s="6"/>
      <c r="D28" s="6"/>
      <c r="E28" s="6" t="s">
        <v>28</v>
      </c>
      <c r="F28" s="7">
        <v>1335.75</v>
      </c>
      <c r="G28" s="8"/>
      <c r="H28" s="7">
        <v>12853</v>
      </c>
      <c r="I28" s="8"/>
      <c r="J28" s="10">
        <v>1000</v>
      </c>
    </row>
    <row r="29" spans="1:12" x14ac:dyDescent="0.25">
      <c r="A29" s="6"/>
      <c r="B29" s="6"/>
      <c r="C29" s="6"/>
      <c r="D29" s="6"/>
      <c r="E29" s="6" t="s">
        <v>29</v>
      </c>
      <c r="F29" s="7">
        <v>0</v>
      </c>
      <c r="G29" s="8"/>
      <c r="H29" s="7">
        <v>555</v>
      </c>
      <c r="I29" s="8"/>
      <c r="J29" s="10">
        <v>500</v>
      </c>
    </row>
    <row r="30" spans="1:12" x14ac:dyDescent="0.25">
      <c r="A30" s="6"/>
      <c r="B30" s="6"/>
      <c r="C30" s="6"/>
      <c r="D30" s="6"/>
      <c r="E30" s="6" t="s">
        <v>30</v>
      </c>
      <c r="F30" s="7">
        <v>1802</v>
      </c>
      <c r="G30" s="8"/>
      <c r="H30" s="7">
        <v>1755</v>
      </c>
      <c r="I30" s="8"/>
      <c r="J30" s="10">
        <v>4000</v>
      </c>
    </row>
    <row r="31" spans="1:12" x14ac:dyDescent="0.25">
      <c r="A31" s="6"/>
      <c r="B31" s="6"/>
      <c r="C31" s="6"/>
      <c r="D31" s="6"/>
      <c r="E31" s="6" t="s">
        <v>31</v>
      </c>
      <c r="F31" s="7">
        <v>44.61</v>
      </c>
      <c r="G31" s="8"/>
      <c r="H31" s="7">
        <v>0</v>
      </c>
      <c r="I31" s="8"/>
      <c r="J31" s="10">
        <v>90</v>
      </c>
    </row>
    <row r="32" spans="1:12" x14ac:dyDescent="0.25">
      <c r="A32" s="6"/>
      <c r="B32" s="6"/>
      <c r="C32" s="6"/>
      <c r="D32" s="6"/>
      <c r="E32" s="6" t="s">
        <v>32</v>
      </c>
      <c r="F32" s="7">
        <v>3000</v>
      </c>
      <c r="G32" s="8"/>
      <c r="H32" s="7">
        <v>4002</v>
      </c>
      <c r="I32" s="8"/>
      <c r="J32" s="10">
        <v>7200</v>
      </c>
    </row>
    <row r="33" spans="1:12" x14ac:dyDescent="0.25">
      <c r="A33" s="6"/>
      <c r="B33" s="6"/>
      <c r="C33" s="6"/>
      <c r="D33" s="6"/>
      <c r="E33" s="6" t="s">
        <v>33</v>
      </c>
      <c r="F33" s="7">
        <v>5549.9</v>
      </c>
      <c r="G33" s="8"/>
      <c r="H33" s="7">
        <v>1250</v>
      </c>
      <c r="I33" s="8"/>
      <c r="J33" s="10">
        <v>1000</v>
      </c>
    </row>
    <row r="34" spans="1:12" x14ac:dyDescent="0.25">
      <c r="A34" s="6"/>
      <c r="B34" s="6"/>
      <c r="C34" s="6"/>
      <c r="D34" s="6"/>
      <c r="E34" s="6" t="s">
        <v>34</v>
      </c>
      <c r="F34" s="7">
        <v>0</v>
      </c>
      <c r="G34" s="8"/>
      <c r="H34" s="7">
        <v>2500</v>
      </c>
      <c r="I34" s="8"/>
      <c r="J34" s="10">
        <v>1500</v>
      </c>
    </row>
    <row r="35" spans="1:12" x14ac:dyDescent="0.25">
      <c r="A35" s="6"/>
      <c r="B35" s="6"/>
      <c r="C35" s="6"/>
      <c r="D35" s="6"/>
      <c r="E35" s="6" t="s">
        <v>35</v>
      </c>
      <c r="F35" s="7">
        <v>350</v>
      </c>
      <c r="G35" s="8"/>
      <c r="H35" s="7">
        <v>900</v>
      </c>
      <c r="I35" s="8"/>
      <c r="J35" s="10">
        <v>350</v>
      </c>
    </row>
    <row r="36" spans="1:12" x14ac:dyDescent="0.25">
      <c r="A36" s="6"/>
      <c r="B36" s="6"/>
      <c r="C36" s="6"/>
      <c r="D36" s="6"/>
      <c r="E36" s="6" t="s">
        <v>36</v>
      </c>
      <c r="F36" s="7">
        <v>0</v>
      </c>
      <c r="G36" s="8"/>
      <c r="H36" s="7">
        <v>113</v>
      </c>
      <c r="I36" s="8"/>
      <c r="J36" s="10">
        <v>0</v>
      </c>
    </row>
    <row r="37" spans="1:12" ht="15.75" thickBot="1" x14ac:dyDescent="0.3">
      <c r="A37" s="6"/>
      <c r="B37" s="6"/>
      <c r="C37" s="6"/>
      <c r="D37" s="6"/>
      <c r="E37" s="6" t="s">
        <v>37</v>
      </c>
      <c r="F37" s="7">
        <v>5270.97</v>
      </c>
      <c r="G37" s="8"/>
      <c r="H37" s="7">
        <v>4469.09</v>
      </c>
      <c r="I37" s="8"/>
      <c r="J37" s="11">
        <v>10500</v>
      </c>
    </row>
    <row r="38" spans="1:12" ht="15.75" thickBot="1" x14ac:dyDescent="0.3">
      <c r="A38" s="6"/>
      <c r="B38" s="6"/>
      <c r="C38" s="6"/>
      <c r="D38" s="6" t="s">
        <v>38</v>
      </c>
      <c r="E38" s="6"/>
      <c r="F38" s="18">
        <f>ROUND(SUM(F14:F37),5)</f>
        <v>117547.63</v>
      </c>
      <c r="G38" s="8"/>
      <c r="H38" s="18">
        <f>ROUND(SUM(H14:H37),5)</f>
        <v>77565.899999999994</v>
      </c>
      <c r="I38" s="8"/>
      <c r="J38" s="19">
        <f>ROUND(SUM(J14:J37),5)</f>
        <v>142330</v>
      </c>
    </row>
    <row r="39" spans="1:12" ht="15.75" thickBot="1" x14ac:dyDescent="0.3">
      <c r="A39" s="6"/>
      <c r="B39" s="6" t="s">
        <v>39</v>
      </c>
      <c r="C39" s="6"/>
      <c r="D39" s="6"/>
      <c r="E39" s="6"/>
      <c r="F39" s="18">
        <f>ROUND(F5+F13-F38,5)</f>
        <v>9020.2800000000007</v>
      </c>
      <c r="G39" s="8"/>
      <c r="H39" s="18">
        <f>ROUND(H5+H13-H38,5)</f>
        <v>6670.65</v>
      </c>
      <c r="I39" s="8"/>
      <c r="J39" s="14"/>
    </row>
    <row r="40" spans="1:12" ht="15.75" thickBot="1" x14ac:dyDescent="0.3">
      <c r="A40" s="6" t="s">
        <v>40</v>
      </c>
      <c r="B40" s="6"/>
      <c r="C40" s="6"/>
      <c r="D40" s="6"/>
      <c r="E40" s="6"/>
      <c r="F40" s="20">
        <f>F39</f>
        <v>9020.2800000000007</v>
      </c>
      <c r="G40" s="6"/>
      <c r="H40" s="20">
        <f>H39</f>
        <v>6670.65</v>
      </c>
      <c r="I40" s="6"/>
      <c r="J40" s="21"/>
      <c r="K40" s="22"/>
      <c r="L40" s="22"/>
    </row>
    <row r="41" spans="1:12" ht="15.75" thickTop="1" x14ac:dyDescent="0.25"/>
  </sheetData>
  <pageMargins left="0.7" right="0.7" top="0" bottom="0" header="0.3" footer="0.3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Danielle Blum</dc:creator>
  <cp:lastModifiedBy>Danielle Blum</cp:lastModifiedBy>
  <cp:lastPrinted>2023-10-11T01:41:37Z</cp:lastPrinted>
  <dcterms:created xsi:type="dcterms:W3CDTF">2023-10-11T01:35:47Z</dcterms:created>
  <dcterms:modified xsi:type="dcterms:W3CDTF">2023-10-11T01:42:09Z</dcterms:modified>
</cp:coreProperties>
</file>